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ůj disk\! MěÚ NJ\! Projekty\MHD - revize a změny 2021\Jízdní řády\Srovnání 2021 a 2022\"/>
    </mc:Choice>
  </mc:AlternateContent>
  <xr:revisionPtr revIDLastSave="0" documentId="13_ncr:1_{FE6A4089-B6AD-4C8F-9D04-5CBC23E8A19D}" xr6:coauthVersionLast="47" xr6:coauthVersionMax="47" xr10:uidLastSave="{00000000-0000-0000-0000-000000000000}"/>
  <bookViews>
    <workbookView xWindow="-120" yWindow="-120" windowWidth="29040" windowHeight="15840" xr2:uid="{4ACC81A0-CF55-4A77-9A31-4504B21E7A83}"/>
  </bookViews>
  <sheets>
    <sheet name="Všední dny" sheetId="5" r:id="rId1"/>
    <sheet name="Víkendy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6" l="1"/>
  <c r="J23" i="6"/>
  <c r="F23" i="6"/>
  <c r="B23" i="6"/>
  <c r="N22" i="6"/>
  <c r="J22" i="6"/>
  <c r="F22" i="6"/>
  <c r="B22" i="6"/>
  <c r="N21" i="6"/>
  <c r="J21" i="6"/>
  <c r="F21" i="6"/>
  <c r="B21" i="6"/>
  <c r="N20" i="6"/>
  <c r="J20" i="6"/>
  <c r="F20" i="6"/>
  <c r="B20" i="6"/>
  <c r="N38" i="5"/>
  <c r="J38" i="5"/>
  <c r="F38" i="5"/>
  <c r="B38" i="5"/>
  <c r="N37" i="5"/>
  <c r="J37" i="5"/>
  <c r="F37" i="5"/>
  <c r="B37" i="5"/>
  <c r="N36" i="5"/>
  <c r="J36" i="5"/>
  <c r="F36" i="5"/>
  <c r="B36" i="5"/>
  <c r="N35" i="5"/>
  <c r="J35" i="5"/>
  <c r="F35" i="5"/>
  <c r="F39" i="5" s="1"/>
  <c r="B35" i="5"/>
  <c r="K20" i="6" l="1"/>
  <c r="K21" i="6"/>
  <c r="K23" i="6"/>
  <c r="F24" i="6"/>
  <c r="F25" i="6" s="1"/>
  <c r="C20" i="6"/>
  <c r="C21" i="6"/>
  <c r="N24" i="6"/>
  <c r="N25" i="6" s="1"/>
  <c r="N26" i="6" s="1"/>
  <c r="K22" i="6"/>
  <c r="C22" i="6"/>
  <c r="C23" i="6"/>
  <c r="J24" i="6"/>
  <c r="B24" i="6"/>
  <c r="K36" i="5"/>
  <c r="K38" i="5"/>
  <c r="J39" i="5"/>
  <c r="J40" i="5" s="1"/>
  <c r="J41" i="5" s="1"/>
  <c r="N39" i="5"/>
  <c r="K37" i="5"/>
  <c r="C35" i="5"/>
  <c r="C36" i="5"/>
  <c r="C38" i="5"/>
  <c r="C37" i="5"/>
  <c r="F40" i="5"/>
  <c r="F41" i="5" s="1"/>
  <c r="K35" i="5"/>
  <c r="B39" i="5"/>
  <c r="K39" i="5" l="1"/>
  <c r="F26" i="6"/>
  <c r="C24" i="6"/>
  <c r="B25" i="6"/>
  <c r="C25" i="6" s="1"/>
  <c r="J25" i="6"/>
  <c r="K25" i="6" s="1"/>
  <c r="K24" i="6"/>
  <c r="N40" i="5"/>
  <c r="N41" i="5" s="1"/>
  <c r="K41" i="5" s="1"/>
  <c r="C39" i="5"/>
  <c r="B40" i="5"/>
  <c r="C40" i="5" s="1"/>
  <c r="K40" i="5" l="1"/>
  <c r="J26" i="6"/>
  <c r="K26" i="6" s="1"/>
  <c r="B26" i="6"/>
  <c r="C26" i="6" s="1"/>
  <c r="B41" i="5"/>
  <c r="C41" i="5" s="1"/>
</calcChain>
</file>

<file path=xl/sharedStrings.xml><?xml version="1.0" encoding="utf-8"?>
<sst xmlns="http://schemas.openxmlformats.org/spreadsheetml/2006/main" count="218" uniqueCount="21">
  <si>
    <t>Linka</t>
  </si>
  <si>
    <t>Směr</t>
  </si>
  <si>
    <t>2021-2022</t>
  </si>
  <si>
    <t>2020-2021</t>
  </si>
  <si>
    <t>ostatní</t>
  </si>
  <si>
    <t>MHD</t>
  </si>
  <si>
    <t>celkem</t>
  </si>
  <si>
    <t>Máchova</t>
  </si>
  <si>
    <t>Suvorovova, Autopal</t>
  </si>
  <si>
    <t>Suvorovova, Máchova</t>
  </si>
  <si>
    <t>Bezručova</t>
  </si>
  <si>
    <t>Pošta, Máchova</t>
  </si>
  <si>
    <t>Nové jízdní řády (2021-2022)</t>
  </si>
  <si>
    <t>Původní jízdní řády (2020-2021)</t>
  </si>
  <si>
    <t>Odjezd</t>
  </si>
  <si>
    <t>Srovnání počtů spojů na jednotlivých linkách</t>
  </si>
  <si>
    <t>Srovnání 2022 x 2021</t>
  </si>
  <si>
    <t>Autobusové nádraží -&gt; Hřbitovní, Domov důchodců (všední dny)</t>
  </si>
  <si>
    <t>Hřbitovní, Domov důchodců -&gt; Autobusové nádraží (všední dny)</t>
  </si>
  <si>
    <t>Autobusové nádraží -&gt; Hřbitovní, Domov důchodců (víkendy)</t>
  </si>
  <si>
    <t>Hřbitovní, Domov důchodců -&gt; Autobusové nádraží (víkendy)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</si>
</sst>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6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0" fillId="0" borderId="8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2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20" fontId="0" fillId="0" borderId="5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20" fontId="0" fillId="0" borderId="7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24"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99"/>
          <bgColor rgb="FFFF9999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9A57-3B67-42AD-A282-FAAC101AA021}">
  <sheetPr>
    <pageSetUpPr fitToPage="1"/>
  </sheetPr>
  <dimension ref="A1:O41"/>
  <sheetViews>
    <sheetView tabSelected="1" workbookViewId="0">
      <selection activeCell="F17" sqref="F17"/>
    </sheetView>
  </sheetViews>
  <sheetFormatPr defaultRowHeight="15" x14ac:dyDescent="0.25"/>
  <cols>
    <col min="1" max="1" width="7.5703125" customWidth="1"/>
    <col min="2" max="2" width="7.5703125" style="11" customWidth="1"/>
    <col min="3" max="3" width="21.42578125" customWidth="1"/>
    <col min="4" max="4" width="1" customWidth="1"/>
    <col min="5" max="5" width="7.5703125" customWidth="1"/>
    <col min="6" max="6" width="7.5703125" style="11" customWidth="1"/>
    <col min="7" max="7" width="21.42578125" customWidth="1"/>
    <col min="8" max="8" width="3.140625" customWidth="1"/>
    <col min="9" max="9" width="7.5703125" customWidth="1"/>
    <col min="10" max="10" width="7.5703125" style="11" customWidth="1"/>
    <col min="11" max="11" width="21.42578125" customWidth="1"/>
    <col min="12" max="12" width="1" customWidth="1"/>
    <col min="13" max="13" width="7.5703125" customWidth="1"/>
    <col min="14" max="14" width="7.5703125" style="11" customWidth="1"/>
    <col min="15" max="15" width="21.42578125" customWidth="1"/>
  </cols>
  <sheetData>
    <row r="1" spans="1:15" ht="23.25" customHeight="1" thickBot="1" x14ac:dyDescent="0.3">
      <c r="A1" s="51" t="s">
        <v>17</v>
      </c>
      <c r="B1" s="51"/>
      <c r="C1" s="51"/>
      <c r="D1" s="51"/>
      <c r="E1" s="51"/>
      <c r="F1" s="51"/>
      <c r="G1" s="51"/>
      <c r="H1" s="25"/>
      <c r="I1" s="51" t="s">
        <v>18</v>
      </c>
      <c r="J1" s="51"/>
      <c r="K1" s="51"/>
      <c r="L1" s="51"/>
      <c r="M1" s="51"/>
      <c r="N1" s="51"/>
      <c r="O1" s="51"/>
    </row>
    <row r="2" spans="1:15" x14ac:dyDescent="0.25">
      <c r="A2" s="52" t="s">
        <v>12</v>
      </c>
      <c r="B2" s="53"/>
      <c r="C2" s="54"/>
      <c r="D2" s="26"/>
      <c r="E2" s="52" t="s">
        <v>13</v>
      </c>
      <c r="F2" s="53"/>
      <c r="G2" s="54"/>
      <c r="H2" s="26"/>
      <c r="I2" s="52" t="s">
        <v>12</v>
      </c>
      <c r="J2" s="53"/>
      <c r="K2" s="54"/>
      <c r="L2" s="26"/>
      <c r="M2" s="52" t="s">
        <v>13</v>
      </c>
      <c r="N2" s="53"/>
      <c r="O2" s="54"/>
    </row>
    <row r="3" spans="1:15" ht="15.75" thickBot="1" x14ac:dyDescent="0.3">
      <c r="A3" s="15" t="s">
        <v>14</v>
      </c>
      <c r="B3" s="16" t="s">
        <v>0</v>
      </c>
      <c r="C3" s="17" t="s">
        <v>1</v>
      </c>
      <c r="D3" s="27"/>
      <c r="E3" s="15" t="s">
        <v>14</v>
      </c>
      <c r="F3" s="16" t="s">
        <v>0</v>
      </c>
      <c r="G3" s="17" t="s">
        <v>1</v>
      </c>
      <c r="H3" s="27"/>
      <c r="I3" s="15" t="s">
        <v>14</v>
      </c>
      <c r="J3" s="16" t="s">
        <v>0</v>
      </c>
      <c r="K3" s="17" t="s">
        <v>1</v>
      </c>
      <c r="L3" s="27"/>
      <c r="M3" s="15" t="s">
        <v>14</v>
      </c>
      <c r="N3" s="16" t="s">
        <v>0</v>
      </c>
      <c r="O3" s="17" t="s">
        <v>1</v>
      </c>
    </row>
    <row r="4" spans="1:15" x14ac:dyDescent="0.25">
      <c r="A4" s="28">
        <v>0.20833333333333334</v>
      </c>
      <c r="B4" s="29">
        <v>698</v>
      </c>
      <c r="C4" s="13" t="s">
        <v>10</v>
      </c>
      <c r="D4" s="30"/>
      <c r="E4" s="28"/>
      <c r="F4" s="29"/>
      <c r="G4" s="13"/>
      <c r="H4" s="30"/>
      <c r="I4" s="28">
        <v>0.22430555555555556</v>
      </c>
      <c r="J4" s="29">
        <v>601</v>
      </c>
      <c r="K4" s="13" t="s">
        <v>7</v>
      </c>
      <c r="L4" s="30"/>
      <c r="M4" s="28">
        <v>0.22847222222222222</v>
      </c>
      <c r="N4" s="29">
        <v>601</v>
      </c>
      <c r="O4" s="13" t="s">
        <v>7</v>
      </c>
    </row>
    <row r="5" spans="1:15" x14ac:dyDescent="0.25">
      <c r="A5" s="31">
        <v>0.21875</v>
      </c>
      <c r="B5" s="4">
        <v>601</v>
      </c>
      <c r="C5" s="6" t="s">
        <v>8</v>
      </c>
      <c r="D5" s="32"/>
      <c r="E5" s="31">
        <v>0.22222222222222221</v>
      </c>
      <c r="F5" s="10">
        <v>601</v>
      </c>
      <c r="G5" s="8" t="s">
        <v>8</v>
      </c>
      <c r="H5" s="30"/>
      <c r="I5" s="31">
        <v>0.25555555555555559</v>
      </c>
      <c r="J5" s="4">
        <v>601</v>
      </c>
      <c r="K5" s="6" t="s">
        <v>7</v>
      </c>
      <c r="L5" s="32"/>
      <c r="M5" s="31">
        <v>0.25694444444444448</v>
      </c>
      <c r="N5" s="10">
        <v>601</v>
      </c>
      <c r="O5" s="8" t="s">
        <v>7</v>
      </c>
    </row>
    <row r="6" spans="1:15" x14ac:dyDescent="0.25">
      <c r="A6" s="31">
        <v>0.25</v>
      </c>
      <c r="B6" s="10">
        <v>601</v>
      </c>
      <c r="C6" s="8" t="s">
        <v>8</v>
      </c>
      <c r="D6" s="30"/>
      <c r="E6" s="31">
        <v>0.25069444444444444</v>
      </c>
      <c r="F6" s="10">
        <v>601</v>
      </c>
      <c r="G6" s="8" t="s">
        <v>8</v>
      </c>
      <c r="H6" s="30"/>
      <c r="I6" s="31">
        <v>0.27638888888888885</v>
      </c>
      <c r="J6" s="10">
        <v>601</v>
      </c>
      <c r="K6" s="8" t="s">
        <v>7</v>
      </c>
      <c r="L6" s="30"/>
      <c r="M6" s="31">
        <v>0.26180555555555557</v>
      </c>
      <c r="N6" s="10">
        <v>602</v>
      </c>
      <c r="O6" s="8" t="s">
        <v>8</v>
      </c>
    </row>
    <row r="7" spans="1:15" x14ac:dyDescent="0.25">
      <c r="A7" s="31">
        <v>0.25347222222222221</v>
      </c>
      <c r="B7" s="10">
        <v>698</v>
      </c>
      <c r="C7" s="6" t="s">
        <v>10</v>
      </c>
      <c r="D7" s="32"/>
      <c r="E7" s="31">
        <v>0.25625000000000003</v>
      </c>
      <c r="F7" s="10">
        <v>602</v>
      </c>
      <c r="G7" s="8" t="s">
        <v>7</v>
      </c>
      <c r="H7" s="30"/>
      <c r="I7" s="31">
        <v>0.27847222222222223</v>
      </c>
      <c r="J7" s="10">
        <v>698</v>
      </c>
      <c r="K7" s="6" t="s">
        <v>10</v>
      </c>
      <c r="L7" s="32"/>
      <c r="M7" s="31">
        <v>0.27777777777777779</v>
      </c>
      <c r="N7" s="10">
        <v>601</v>
      </c>
      <c r="O7" s="8" t="s">
        <v>7</v>
      </c>
    </row>
    <row r="8" spans="1:15" x14ac:dyDescent="0.25">
      <c r="A8" s="31">
        <v>0.2638888888888889</v>
      </c>
      <c r="B8" s="10">
        <v>698</v>
      </c>
      <c r="C8" s="8" t="s">
        <v>10</v>
      </c>
      <c r="D8" s="30"/>
      <c r="E8" s="31"/>
      <c r="F8" s="10"/>
      <c r="G8" s="8"/>
      <c r="H8" s="30"/>
      <c r="I8" s="31">
        <v>0.3034722222222222</v>
      </c>
      <c r="J8" s="10">
        <v>698</v>
      </c>
      <c r="K8" s="8" t="s">
        <v>10</v>
      </c>
      <c r="L8" s="30"/>
      <c r="M8" s="31">
        <v>0.30833333333333335</v>
      </c>
      <c r="N8" s="10">
        <v>601</v>
      </c>
      <c r="O8" s="8" t="s">
        <v>7</v>
      </c>
    </row>
    <row r="9" spans="1:15" x14ac:dyDescent="0.25">
      <c r="A9" s="31">
        <v>0.27083333333333331</v>
      </c>
      <c r="B9" s="10">
        <v>601</v>
      </c>
      <c r="C9" s="8" t="s">
        <v>8</v>
      </c>
      <c r="D9" s="30"/>
      <c r="E9" s="31">
        <v>0.27083333333333331</v>
      </c>
      <c r="F9" s="10">
        <v>601</v>
      </c>
      <c r="G9" s="8" t="s">
        <v>8</v>
      </c>
      <c r="H9" s="30"/>
      <c r="I9" s="31">
        <v>0.30416666666666664</v>
      </c>
      <c r="J9" s="10">
        <v>601</v>
      </c>
      <c r="K9" s="8" t="s">
        <v>7</v>
      </c>
      <c r="L9" s="30"/>
      <c r="M9" s="31"/>
      <c r="N9" s="10"/>
      <c r="O9" s="8"/>
    </row>
    <row r="10" spans="1:15" x14ac:dyDescent="0.25">
      <c r="A10" s="31">
        <v>0.2986111111111111</v>
      </c>
      <c r="B10" s="4">
        <v>601</v>
      </c>
      <c r="C10" s="6" t="s">
        <v>8</v>
      </c>
      <c r="D10" s="32"/>
      <c r="E10" s="31"/>
      <c r="F10" s="10"/>
      <c r="G10" s="8"/>
      <c r="H10" s="30"/>
      <c r="I10" s="31">
        <v>0.34930555555555554</v>
      </c>
      <c r="J10" s="4">
        <v>698</v>
      </c>
      <c r="K10" s="6" t="s">
        <v>10</v>
      </c>
      <c r="L10" s="32"/>
      <c r="M10" s="31">
        <v>0.34722222222222227</v>
      </c>
      <c r="N10" s="10">
        <v>601</v>
      </c>
      <c r="O10" s="8" t="s">
        <v>7</v>
      </c>
    </row>
    <row r="11" spans="1:15" x14ac:dyDescent="0.25">
      <c r="A11" s="31">
        <v>0.30902777777777779</v>
      </c>
      <c r="B11" s="10">
        <v>698</v>
      </c>
      <c r="C11" s="8" t="s">
        <v>10</v>
      </c>
      <c r="D11" s="30"/>
      <c r="E11" s="31">
        <v>0.30208333333333331</v>
      </c>
      <c r="F11" s="10">
        <v>601</v>
      </c>
      <c r="G11" s="8" t="s">
        <v>8</v>
      </c>
      <c r="H11" s="30"/>
      <c r="I11" s="31">
        <v>0.35972222222222222</v>
      </c>
      <c r="J11" s="10">
        <v>602</v>
      </c>
      <c r="K11" s="8" t="s">
        <v>9</v>
      </c>
      <c r="L11" s="30"/>
      <c r="M11" s="31">
        <v>0.3576388888888889</v>
      </c>
      <c r="N11" s="10">
        <v>602</v>
      </c>
      <c r="O11" s="8" t="s">
        <v>8</v>
      </c>
    </row>
    <row r="12" spans="1:15" x14ac:dyDescent="0.25">
      <c r="A12" s="31"/>
      <c r="B12" s="4"/>
      <c r="C12" s="6"/>
      <c r="D12" s="32"/>
      <c r="E12" s="31">
        <v>0.34027777777777773</v>
      </c>
      <c r="F12" s="10">
        <v>601</v>
      </c>
      <c r="G12" s="8" t="s">
        <v>8</v>
      </c>
      <c r="H12" s="30"/>
      <c r="I12" s="31">
        <v>0.39097222222222222</v>
      </c>
      <c r="J12" s="4">
        <v>698</v>
      </c>
      <c r="K12" s="6" t="s">
        <v>10</v>
      </c>
      <c r="L12" s="32"/>
      <c r="M12" s="31">
        <v>0.3888888888888889</v>
      </c>
      <c r="N12" s="10">
        <v>601</v>
      </c>
      <c r="O12" s="8" t="s">
        <v>7</v>
      </c>
    </row>
    <row r="13" spans="1:15" x14ac:dyDescent="0.25">
      <c r="A13" s="31">
        <v>0.35416666666666669</v>
      </c>
      <c r="B13" s="10">
        <v>602</v>
      </c>
      <c r="C13" s="8" t="s">
        <v>11</v>
      </c>
      <c r="D13" s="30"/>
      <c r="E13" s="31">
        <v>0.3520833333333333</v>
      </c>
      <c r="F13" s="10">
        <v>602</v>
      </c>
      <c r="G13" s="8" t="s">
        <v>7</v>
      </c>
      <c r="H13" s="30"/>
      <c r="I13" s="31">
        <v>0.40138888888888885</v>
      </c>
      <c r="J13" s="10">
        <v>602</v>
      </c>
      <c r="K13" s="8" t="s">
        <v>9</v>
      </c>
      <c r="L13" s="30"/>
      <c r="M13" s="31">
        <v>0.43055555555555558</v>
      </c>
      <c r="N13" s="10">
        <v>601</v>
      </c>
      <c r="O13" s="8" t="s">
        <v>7</v>
      </c>
    </row>
    <row r="14" spans="1:15" x14ac:dyDescent="0.25">
      <c r="A14" s="31">
        <v>0.39583333333333331</v>
      </c>
      <c r="B14" s="4">
        <v>602</v>
      </c>
      <c r="C14" s="6" t="s">
        <v>11</v>
      </c>
      <c r="D14" s="32"/>
      <c r="E14" s="31">
        <v>0.38194444444444442</v>
      </c>
      <c r="F14" s="10">
        <v>601</v>
      </c>
      <c r="G14" s="8" t="s">
        <v>8</v>
      </c>
      <c r="H14" s="30"/>
      <c r="I14" s="31">
        <v>0.44305555555555554</v>
      </c>
      <c r="J14" s="4">
        <v>602</v>
      </c>
      <c r="K14" s="6" t="s">
        <v>9</v>
      </c>
      <c r="L14" s="32"/>
      <c r="M14" s="31">
        <v>0.44791666666666669</v>
      </c>
      <c r="N14" s="10">
        <v>602</v>
      </c>
      <c r="O14" s="8" t="s">
        <v>8</v>
      </c>
    </row>
    <row r="15" spans="1:15" x14ac:dyDescent="0.25">
      <c r="A15" s="31">
        <v>0.41666666666666669</v>
      </c>
      <c r="B15" s="10">
        <v>698</v>
      </c>
      <c r="C15" s="8" t="s">
        <v>10</v>
      </c>
      <c r="D15" s="30"/>
      <c r="E15" s="31">
        <v>0.4236111111111111</v>
      </c>
      <c r="F15" s="10">
        <v>601</v>
      </c>
      <c r="G15" s="8" t="s">
        <v>8</v>
      </c>
      <c r="H15" s="30"/>
      <c r="I15" s="31">
        <v>0.48472222222222222</v>
      </c>
      <c r="J15" s="10">
        <v>602</v>
      </c>
      <c r="K15" s="8" t="s">
        <v>9</v>
      </c>
      <c r="L15" s="30"/>
      <c r="M15" s="31">
        <v>0.47222222222222227</v>
      </c>
      <c r="N15" s="10">
        <v>601</v>
      </c>
      <c r="O15" s="8" t="s">
        <v>7</v>
      </c>
    </row>
    <row r="16" spans="1:15" x14ac:dyDescent="0.25">
      <c r="A16" s="31">
        <v>0.4375</v>
      </c>
      <c r="B16" s="4">
        <v>602</v>
      </c>
      <c r="C16" s="6" t="s">
        <v>11</v>
      </c>
      <c r="D16" s="32"/>
      <c r="E16" s="31">
        <v>0.44236111111111115</v>
      </c>
      <c r="F16" s="10">
        <v>602</v>
      </c>
      <c r="G16" s="8" t="s">
        <v>7</v>
      </c>
      <c r="H16" s="30"/>
      <c r="I16" s="31"/>
      <c r="J16" s="4"/>
      <c r="K16" s="6"/>
      <c r="L16" s="32"/>
      <c r="M16" s="31">
        <v>0.51388888888888895</v>
      </c>
      <c r="N16" s="10">
        <v>601</v>
      </c>
      <c r="O16" s="8" t="s">
        <v>7</v>
      </c>
    </row>
    <row r="17" spans="1:15" x14ac:dyDescent="0.25">
      <c r="A17" s="31">
        <v>0.47916666666666669</v>
      </c>
      <c r="B17" s="10">
        <v>602</v>
      </c>
      <c r="C17" s="8" t="s">
        <v>11</v>
      </c>
      <c r="D17" s="30"/>
      <c r="E17" s="31">
        <v>0.46527777777777773</v>
      </c>
      <c r="F17" s="10">
        <v>601</v>
      </c>
      <c r="G17" s="8" t="s">
        <v>8</v>
      </c>
      <c r="H17" s="30"/>
      <c r="I17" s="31">
        <v>0.52638888888888891</v>
      </c>
      <c r="J17" s="10">
        <v>602</v>
      </c>
      <c r="K17" s="8" t="s">
        <v>9</v>
      </c>
      <c r="L17" s="30"/>
      <c r="M17" s="31">
        <v>0.52361111111111114</v>
      </c>
      <c r="N17" s="10">
        <v>602</v>
      </c>
      <c r="O17" s="8" t="s">
        <v>8</v>
      </c>
    </row>
    <row r="18" spans="1:15" x14ac:dyDescent="0.25">
      <c r="A18" s="31">
        <v>0.51041666666666663</v>
      </c>
      <c r="B18" s="10">
        <v>698</v>
      </c>
      <c r="C18" s="8" t="s">
        <v>10</v>
      </c>
      <c r="D18" s="30"/>
      <c r="E18" s="31">
        <v>0.50694444444444442</v>
      </c>
      <c r="F18" s="10">
        <v>601</v>
      </c>
      <c r="G18" s="8" t="s">
        <v>8</v>
      </c>
      <c r="H18" s="30"/>
      <c r="I18" s="31"/>
      <c r="J18" s="10"/>
      <c r="K18" s="8"/>
      <c r="L18" s="30"/>
      <c r="M18" s="31">
        <v>0.55902777777777779</v>
      </c>
      <c r="N18" s="10">
        <v>601</v>
      </c>
      <c r="O18" s="8" t="s">
        <v>7</v>
      </c>
    </row>
    <row r="19" spans="1:15" x14ac:dyDescent="0.25">
      <c r="A19" s="31">
        <v>0.52083333333333337</v>
      </c>
      <c r="B19" s="4">
        <v>602</v>
      </c>
      <c r="C19" s="6" t="s">
        <v>11</v>
      </c>
      <c r="D19" s="32"/>
      <c r="E19" s="31">
        <v>0.5180555555555556</v>
      </c>
      <c r="F19" s="10">
        <v>602</v>
      </c>
      <c r="G19" s="8" t="s">
        <v>7</v>
      </c>
      <c r="H19" s="30"/>
      <c r="I19" s="31">
        <v>0.56805555555555554</v>
      </c>
      <c r="J19" s="4">
        <v>602</v>
      </c>
      <c r="K19" s="6" t="s">
        <v>9</v>
      </c>
      <c r="L19" s="32"/>
      <c r="M19" s="31">
        <v>0.57986111111111105</v>
      </c>
      <c r="N19" s="10">
        <v>602</v>
      </c>
      <c r="O19" s="8" t="s">
        <v>8</v>
      </c>
    </row>
    <row r="20" spans="1:15" x14ac:dyDescent="0.25">
      <c r="A20" s="31">
        <v>0.5625</v>
      </c>
      <c r="B20" s="10">
        <v>602</v>
      </c>
      <c r="C20" s="8" t="s">
        <v>11</v>
      </c>
      <c r="D20" s="30"/>
      <c r="E20" s="31">
        <v>0.55208333333333337</v>
      </c>
      <c r="F20" s="10">
        <v>601</v>
      </c>
      <c r="G20" s="8" t="s">
        <v>8</v>
      </c>
      <c r="H20" s="30"/>
      <c r="I20" s="31">
        <v>0.59791666666666665</v>
      </c>
      <c r="J20" s="10">
        <v>698</v>
      </c>
      <c r="K20" s="8" t="s">
        <v>10</v>
      </c>
      <c r="L20" s="30"/>
      <c r="M20" s="31">
        <v>0.59722222222222221</v>
      </c>
      <c r="N20" s="10">
        <v>601</v>
      </c>
      <c r="O20" s="8" t="s">
        <v>7</v>
      </c>
    </row>
    <row r="21" spans="1:15" x14ac:dyDescent="0.25">
      <c r="A21" s="31">
        <v>0.56597222222222221</v>
      </c>
      <c r="B21" s="10">
        <v>698</v>
      </c>
      <c r="C21" s="8" t="s">
        <v>10</v>
      </c>
      <c r="D21" s="30"/>
      <c r="E21" s="31">
        <v>0.57430555555555551</v>
      </c>
      <c r="F21" s="10">
        <v>602</v>
      </c>
      <c r="G21" s="8" t="s">
        <v>7</v>
      </c>
      <c r="H21" s="30"/>
      <c r="I21" s="31">
        <v>0.60972222222222217</v>
      </c>
      <c r="J21" s="10">
        <v>602</v>
      </c>
      <c r="K21" s="8" t="s">
        <v>9</v>
      </c>
      <c r="L21" s="30"/>
      <c r="M21" s="31">
        <v>0.61041666666666672</v>
      </c>
      <c r="N21" s="10">
        <v>602</v>
      </c>
      <c r="O21" s="8" t="s">
        <v>8</v>
      </c>
    </row>
    <row r="22" spans="1:15" x14ac:dyDescent="0.25">
      <c r="A22" s="31">
        <v>0.58680555555555558</v>
      </c>
      <c r="B22" s="4">
        <v>698</v>
      </c>
      <c r="C22" s="6" t="s">
        <v>10</v>
      </c>
      <c r="D22" s="32"/>
      <c r="E22" s="31">
        <v>0.59027777777777779</v>
      </c>
      <c r="F22" s="10">
        <v>601</v>
      </c>
      <c r="G22" s="8" t="s">
        <v>8</v>
      </c>
      <c r="H22" s="30"/>
      <c r="I22" s="31">
        <v>0.6118055555555556</v>
      </c>
      <c r="J22" s="4">
        <v>698</v>
      </c>
      <c r="K22" s="6" t="s">
        <v>10</v>
      </c>
      <c r="L22" s="32"/>
      <c r="M22" s="31"/>
      <c r="N22" s="10"/>
      <c r="O22" s="8"/>
    </row>
    <row r="23" spans="1:15" x14ac:dyDescent="0.25">
      <c r="A23" s="31">
        <v>0.60416666666666663</v>
      </c>
      <c r="B23" s="10">
        <v>602</v>
      </c>
      <c r="C23" s="8" t="s">
        <v>11</v>
      </c>
      <c r="D23" s="30"/>
      <c r="E23" s="31">
        <v>0.60486111111111118</v>
      </c>
      <c r="F23" s="10">
        <v>602</v>
      </c>
      <c r="G23" s="8" t="s">
        <v>7</v>
      </c>
      <c r="H23" s="30"/>
      <c r="I23" s="31">
        <v>0.62569444444444444</v>
      </c>
      <c r="J23" s="10">
        <v>698</v>
      </c>
      <c r="K23" s="8" t="s">
        <v>10</v>
      </c>
      <c r="L23" s="30"/>
      <c r="M23" s="31">
        <v>0.63541666666666663</v>
      </c>
      <c r="N23" s="10">
        <v>601</v>
      </c>
      <c r="O23" s="8" t="s">
        <v>7</v>
      </c>
    </row>
    <row r="24" spans="1:15" x14ac:dyDescent="0.25">
      <c r="A24" s="31">
        <v>0.62847222222222221</v>
      </c>
      <c r="B24" s="4">
        <v>698</v>
      </c>
      <c r="C24" s="6" t="s">
        <v>10</v>
      </c>
      <c r="D24" s="32"/>
      <c r="E24" s="31">
        <v>0.62847222222222221</v>
      </c>
      <c r="F24" s="10">
        <v>601</v>
      </c>
      <c r="G24" s="8" t="s">
        <v>8</v>
      </c>
      <c r="H24" s="30"/>
      <c r="I24" s="31">
        <v>0.65138888888888891</v>
      </c>
      <c r="J24" s="4">
        <v>602</v>
      </c>
      <c r="K24" s="6" t="s">
        <v>9</v>
      </c>
      <c r="L24" s="32"/>
      <c r="M24" s="31"/>
      <c r="N24" s="10"/>
      <c r="O24" s="8"/>
    </row>
    <row r="25" spans="1:15" x14ac:dyDescent="0.25">
      <c r="A25" s="31">
        <v>0.64236111111111105</v>
      </c>
      <c r="B25" s="10">
        <v>698</v>
      </c>
      <c r="C25" s="8" t="s">
        <v>10</v>
      </c>
      <c r="D25" s="30"/>
      <c r="E25" s="31"/>
      <c r="F25" s="10"/>
      <c r="G25" s="8"/>
      <c r="H25" s="30"/>
      <c r="I25" s="31">
        <v>0.65347222222222223</v>
      </c>
      <c r="J25" s="10">
        <v>698</v>
      </c>
      <c r="K25" s="8" t="s">
        <v>10</v>
      </c>
      <c r="L25" s="30"/>
      <c r="M25" s="31">
        <v>0.65902777777777777</v>
      </c>
      <c r="N25" s="10">
        <v>602</v>
      </c>
      <c r="O25" s="8" t="s">
        <v>8</v>
      </c>
    </row>
    <row r="26" spans="1:15" x14ac:dyDescent="0.25">
      <c r="A26" s="31">
        <v>0.64583333333333337</v>
      </c>
      <c r="B26" s="10">
        <v>602</v>
      </c>
      <c r="C26" s="8" t="s">
        <v>11</v>
      </c>
      <c r="D26" s="30"/>
      <c r="E26" s="31">
        <v>0.65347222222222223</v>
      </c>
      <c r="F26" s="10">
        <v>602</v>
      </c>
      <c r="G26" s="8" t="s">
        <v>7</v>
      </c>
      <c r="H26" s="30"/>
      <c r="I26" s="31">
        <v>0.69166666666666676</v>
      </c>
      <c r="J26" s="10">
        <v>698</v>
      </c>
      <c r="K26" s="8" t="s">
        <v>10</v>
      </c>
      <c r="L26" s="30"/>
      <c r="M26" s="31">
        <v>0.6875</v>
      </c>
      <c r="N26" s="10">
        <v>601</v>
      </c>
      <c r="O26" s="8" t="s">
        <v>7</v>
      </c>
    </row>
    <row r="27" spans="1:15" x14ac:dyDescent="0.25">
      <c r="A27" s="31"/>
      <c r="B27" s="4"/>
      <c r="C27" s="6"/>
      <c r="D27" s="32"/>
      <c r="E27" s="31">
        <v>0.68055555555555547</v>
      </c>
      <c r="F27" s="10">
        <v>601</v>
      </c>
      <c r="G27" s="8" t="s">
        <v>8</v>
      </c>
      <c r="H27" s="30"/>
      <c r="I27" s="31">
        <v>0.69305555555555554</v>
      </c>
      <c r="J27" s="4">
        <v>602</v>
      </c>
      <c r="K27" s="6" t="s">
        <v>9</v>
      </c>
      <c r="L27" s="32"/>
      <c r="M27" s="31">
        <v>0.69513888888888886</v>
      </c>
      <c r="N27" s="10">
        <v>602</v>
      </c>
      <c r="O27" s="8" t="s">
        <v>8</v>
      </c>
    </row>
    <row r="28" spans="1:15" x14ac:dyDescent="0.25">
      <c r="A28" s="31">
        <v>0.6875</v>
      </c>
      <c r="B28" s="4">
        <v>602</v>
      </c>
      <c r="C28" s="6" t="s">
        <v>11</v>
      </c>
      <c r="D28" s="32"/>
      <c r="E28" s="31">
        <v>0.68958333333333333</v>
      </c>
      <c r="F28" s="10">
        <v>602</v>
      </c>
      <c r="G28" s="8" t="s">
        <v>7</v>
      </c>
      <c r="H28" s="30"/>
      <c r="I28" s="31"/>
      <c r="J28" s="4"/>
      <c r="K28" s="6"/>
      <c r="L28" s="32"/>
      <c r="M28" s="31">
        <v>0.73541666666666661</v>
      </c>
      <c r="N28" s="10">
        <v>602</v>
      </c>
      <c r="O28" s="8" t="s">
        <v>8</v>
      </c>
    </row>
    <row r="29" spans="1:15" x14ac:dyDescent="0.25">
      <c r="A29" s="31">
        <v>0.69791666666666663</v>
      </c>
      <c r="B29" s="10">
        <v>698</v>
      </c>
      <c r="C29" s="8" t="s">
        <v>10</v>
      </c>
      <c r="D29" s="30"/>
      <c r="E29" s="31">
        <v>0.72986111111111107</v>
      </c>
      <c r="F29" s="10">
        <v>602</v>
      </c>
      <c r="G29" s="8" t="s">
        <v>7</v>
      </c>
      <c r="H29" s="30"/>
      <c r="I29" s="31">
        <v>0.79027777777777775</v>
      </c>
      <c r="J29" s="10">
        <v>602</v>
      </c>
      <c r="K29" s="8" t="s">
        <v>9</v>
      </c>
      <c r="L29" s="30"/>
      <c r="M29" s="31">
        <v>0.7631944444444444</v>
      </c>
      <c r="N29" s="10">
        <v>601</v>
      </c>
      <c r="O29" s="8" t="s">
        <v>7</v>
      </c>
    </row>
    <row r="30" spans="1:15" x14ac:dyDescent="0.25">
      <c r="A30" s="31">
        <v>0.78472222222222221</v>
      </c>
      <c r="B30" s="10">
        <v>602</v>
      </c>
      <c r="C30" s="8" t="s">
        <v>11</v>
      </c>
      <c r="D30" s="30"/>
      <c r="E30" s="31">
        <v>0.75694444444444453</v>
      </c>
      <c r="F30" s="10">
        <v>601</v>
      </c>
      <c r="G30" s="8" t="s">
        <v>8</v>
      </c>
      <c r="H30" s="30"/>
      <c r="I30" s="31">
        <v>0.85277777777777775</v>
      </c>
      <c r="J30" s="10">
        <v>602</v>
      </c>
      <c r="K30" s="8" t="s">
        <v>9</v>
      </c>
      <c r="L30" s="30"/>
      <c r="M30" s="31">
        <v>0.85138888888888886</v>
      </c>
      <c r="N30" s="10">
        <v>601</v>
      </c>
      <c r="O30" s="8" t="s">
        <v>7</v>
      </c>
    </row>
    <row r="31" spans="1:15" ht="15.75" thickBot="1" x14ac:dyDescent="0.3">
      <c r="A31" s="33">
        <v>0.84722222222222221</v>
      </c>
      <c r="B31" s="18">
        <v>602</v>
      </c>
      <c r="C31" s="9" t="s">
        <v>11</v>
      </c>
      <c r="D31" s="30"/>
      <c r="E31" s="33">
        <v>0.84513888888888899</v>
      </c>
      <c r="F31" s="18">
        <v>601</v>
      </c>
      <c r="G31" s="9" t="s">
        <v>8</v>
      </c>
      <c r="H31" s="30"/>
      <c r="I31" s="33"/>
      <c r="J31" s="18"/>
      <c r="K31" s="9"/>
      <c r="L31" s="30"/>
      <c r="M31" s="33"/>
      <c r="N31" s="18"/>
      <c r="O31" s="9"/>
    </row>
    <row r="32" spans="1:15" ht="4.5" customHeight="1" thickBot="1" x14ac:dyDescent="0.3"/>
    <row r="33" spans="1:15" s="1" customFormat="1" x14ac:dyDescent="0.25">
      <c r="A33" s="44" t="s">
        <v>15</v>
      </c>
      <c r="B33" s="45"/>
      <c r="C33" s="46"/>
      <c r="D33" s="46"/>
      <c r="E33" s="46"/>
      <c r="F33" s="47"/>
      <c r="G33" s="12"/>
      <c r="H33" s="12"/>
      <c r="I33" s="44" t="s">
        <v>15</v>
      </c>
      <c r="J33" s="45"/>
      <c r="K33" s="46"/>
      <c r="L33" s="46"/>
      <c r="M33" s="46"/>
      <c r="N33" s="47"/>
      <c r="O33" s="12"/>
    </row>
    <row r="34" spans="1:15" s="1" customFormat="1" ht="15.75" thickBot="1" x14ac:dyDescent="0.3">
      <c r="A34" s="48" t="s">
        <v>2</v>
      </c>
      <c r="B34" s="49"/>
      <c r="C34" s="50" t="s">
        <v>16</v>
      </c>
      <c r="D34" s="50"/>
      <c r="E34" s="48" t="s">
        <v>3</v>
      </c>
      <c r="F34" s="49"/>
      <c r="G34" s="3"/>
      <c r="H34" s="3"/>
      <c r="I34" s="48" t="s">
        <v>2</v>
      </c>
      <c r="J34" s="49"/>
      <c r="K34" s="50" t="s">
        <v>16</v>
      </c>
      <c r="L34" s="50"/>
      <c r="M34" s="48" t="s">
        <v>3</v>
      </c>
      <c r="N34" s="49"/>
      <c r="O34" s="3"/>
    </row>
    <row r="35" spans="1:15" x14ac:dyDescent="0.25">
      <c r="A35" s="22">
        <v>601</v>
      </c>
      <c r="B35" s="19">
        <f>COUNTIF(B$4:B$31,A35)</f>
        <v>4</v>
      </c>
      <c r="C35" s="42">
        <f>B35-F35</f>
        <v>-11</v>
      </c>
      <c r="D35" s="42"/>
      <c r="E35" s="22">
        <v>601</v>
      </c>
      <c r="F35" s="19">
        <f>COUNTIF(F$4:F$31,E35)</f>
        <v>15</v>
      </c>
      <c r="G35" s="2"/>
      <c r="H35" s="2"/>
      <c r="I35" s="22">
        <v>601</v>
      </c>
      <c r="J35" s="19">
        <f>COUNTIF(J$4:J$31,I35)</f>
        <v>4</v>
      </c>
      <c r="K35" s="42">
        <f>$J35-$N35</f>
        <v>-11</v>
      </c>
      <c r="L35" s="42"/>
      <c r="M35" s="22">
        <v>601</v>
      </c>
      <c r="N35" s="19">
        <f>COUNTIF(N$4:N$31,M35)</f>
        <v>15</v>
      </c>
      <c r="O35" s="2"/>
    </row>
    <row r="36" spans="1:15" x14ac:dyDescent="0.25">
      <c r="A36" s="23">
        <v>602</v>
      </c>
      <c r="B36" s="20">
        <f>COUNTIF(B$4:B$31,A36)</f>
        <v>11</v>
      </c>
      <c r="C36" s="43">
        <f t="shared" ref="C36:C41" si="0">B36-F36</f>
        <v>2</v>
      </c>
      <c r="D36" s="43"/>
      <c r="E36" s="23">
        <v>602</v>
      </c>
      <c r="F36" s="20">
        <f>COUNTIF(F$4:F$31,E36)</f>
        <v>9</v>
      </c>
      <c r="G36" s="2"/>
      <c r="H36" s="2"/>
      <c r="I36" s="23">
        <v>602</v>
      </c>
      <c r="J36" s="20">
        <f>COUNTIF(J$4:J$31,I36)</f>
        <v>11</v>
      </c>
      <c r="K36" s="43">
        <f t="shared" ref="K36:K41" si="1">$J36-$N36</f>
        <v>2</v>
      </c>
      <c r="L36" s="43"/>
      <c r="M36" s="23">
        <v>602</v>
      </c>
      <c r="N36" s="20">
        <f>COUNTIF(N$4:N$31,M36)</f>
        <v>9</v>
      </c>
      <c r="O36" s="2"/>
    </row>
    <row r="37" spans="1:15" x14ac:dyDescent="0.25">
      <c r="A37" s="23">
        <v>603</v>
      </c>
      <c r="B37" s="20">
        <f>COUNTIF(B$4:B$31,A37)</f>
        <v>0</v>
      </c>
      <c r="C37" s="43">
        <f t="shared" si="0"/>
        <v>0</v>
      </c>
      <c r="D37" s="43"/>
      <c r="E37" s="23">
        <v>603</v>
      </c>
      <c r="F37" s="20">
        <f>COUNTIF(F$4:F$31,E37)</f>
        <v>0</v>
      </c>
      <c r="G37" s="2"/>
      <c r="H37" s="2"/>
      <c r="I37" s="23">
        <v>603</v>
      </c>
      <c r="J37" s="20">
        <f>COUNTIF(J$4:J$31,I37)</f>
        <v>0</v>
      </c>
      <c r="K37" s="43">
        <f t="shared" si="1"/>
        <v>0</v>
      </c>
      <c r="L37" s="43"/>
      <c r="M37" s="23">
        <v>603</v>
      </c>
      <c r="N37" s="20">
        <f>COUNTIF(N$4:N$31,M37)</f>
        <v>0</v>
      </c>
      <c r="O37" s="2"/>
    </row>
    <row r="38" spans="1:15" ht="15.75" thickBot="1" x14ac:dyDescent="0.3">
      <c r="A38" s="24">
        <v>604</v>
      </c>
      <c r="B38" s="21">
        <f>COUNTIF(B$4:B$31,A38)</f>
        <v>0</v>
      </c>
      <c r="C38" s="41">
        <f t="shared" si="0"/>
        <v>0</v>
      </c>
      <c r="D38" s="41"/>
      <c r="E38" s="24">
        <v>604</v>
      </c>
      <c r="F38" s="21">
        <f>COUNTIF(F$4:F$31,E38)</f>
        <v>0</v>
      </c>
      <c r="G38" s="2"/>
      <c r="H38" s="2"/>
      <c r="I38" s="24">
        <v>604</v>
      </c>
      <c r="J38" s="21">
        <f>COUNTIF(J$4:J$31,I38)</f>
        <v>0</v>
      </c>
      <c r="K38" s="41">
        <f t="shared" si="1"/>
        <v>0</v>
      </c>
      <c r="L38" s="41"/>
      <c r="M38" s="24">
        <v>604</v>
      </c>
      <c r="N38" s="21">
        <f>COUNTIF(N$4:N$31,M38)</f>
        <v>0</v>
      </c>
      <c r="O38" s="2"/>
    </row>
    <row r="39" spans="1:15" x14ac:dyDescent="0.25">
      <c r="A39" s="34" t="s">
        <v>5</v>
      </c>
      <c r="B39" s="35">
        <f>SUM(B35:B38)</f>
        <v>15</v>
      </c>
      <c r="C39" s="42">
        <f t="shared" si="0"/>
        <v>-9</v>
      </c>
      <c r="D39" s="42"/>
      <c r="E39" s="34" t="s">
        <v>5</v>
      </c>
      <c r="F39" s="35">
        <f>SUM(F35:F38)</f>
        <v>24</v>
      </c>
      <c r="G39" s="2"/>
      <c r="H39" s="2"/>
      <c r="I39" s="34" t="s">
        <v>5</v>
      </c>
      <c r="J39" s="35">
        <f>SUM(J35:J38)</f>
        <v>15</v>
      </c>
      <c r="K39" s="42">
        <f t="shared" si="1"/>
        <v>-9</v>
      </c>
      <c r="L39" s="42"/>
      <c r="M39" s="34" t="s">
        <v>5</v>
      </c>
      <c r="N39" s="35">
        <f>SUM(N35:N38)</f>
        <v>24</v>
      </c>
      <c r="O39" s="2"/>
    </row>
    <row r="40" spans="1:15" ht="15.75" thickBot="1" x14ac:dyDescent="0.3">
      <c r="A40" s="36" t="s">
        <v>4</v>
      </c>
      <c r="B40" s="37">
        <f>COUNTA(B$4:B$31)-B39</f>
        <v>11</v>
      </c>
      <c r="C40" s="41">
        <f t="shared" si="0"/>
        <v>11</v>
      </c>
      <c r="D40" s="41"/>
      <c r="E40" s="36" t="s">
        <v>4</v>
      </c>
      <c r="F40" s="37">
        <f>COUNTA(F$4:F$31)-F39</f>
        <v>0</v>
      </c>
      <c r="G40" s="2"/>
      <c r="H40" s="2"/>
      <c r="I40" s="36" t="s">
        <v>4</v>
      </c>
      <c r="J40" s="37">
        <f>COUNTA(J$4:J$31)-J39</f>
        <v>9</v>
      </c>
      <c r="K40" s="41">
        <f t="shared" si="1"/>
        <v>9</v>
      </c>
      <c r="L40" s="41"/>
      <c r="M40" s="36" t="s">
        <v>4</v>
      </c>
      <c r="N40" s="37">
        <f>COUNTA(N$4:N$31)-N39</f>
        <v>0</v>
      </c>
      <c r="O40" s="2"/>
    </row>
    <row r="41" spans="1:15" ht="15.75" thickBot="1" x14ac:dyDescent="0.3">
      <c r="A41" s="38" t="s">
        <v>6</v>
      </c>
      <c r="B41" s="39">
        <f>B39+B40</f>
        <v>26</v>
      </c>
      <c r="C41" s="40">
        <f t="shared" si="0"/>
        <v>2</v>
      </c>
      <c r="D41" s="40"/>
      <c r="E41" s="14" t="s">
        <v>6</v>
      </c>
      <c r="F41" s="39">
        <f>F39+F40</f>
        <v>24</v>
      </c>
      <c r="G41" s="2"/>
      <c r="H41" s="2"/>
      <c r="I41" s="38" t="s">
        <v>6</v>
      </c>
      <c r="J41" s="39">
        <f>J39+J40</f>
        <v>24</v>
      </c>
      <c r="K41" s="40">
        <f t="shared" si="1"/>
        <v>0</v>
      </c>
      <c r="L41" s="40"/>
      <c r="M41" s="14" t="s">
        <v>6</v>
      </c>
      <c r="N41" s="39">
        <f>N39+N40</f>
        <v>24</v>
      </c>
      <c r="O41" s="2"/>
    </row>
  </sheetData>
  <mergeCells count="28">
    <mergeCell ref="A1:G1"/>
    <mergeCell ref="I1:O1"/>
    <mergeCell ref="A2:C2"/>
    <mergeCell ref="E2:G2"/>
    <mergeCell ref="I2:K2"/>
    <mergeCell ref="M2:O2"/>
    <mergeCell ref="A33:F33"/>
    <mergeCell ref="I33:N33"/>
    <mergeCell ref="A34:B34"/>
    <mergeCell ref="C34:D34"/>
    <mergeCell ref="E34:F34"/>
    <mergeCell ref="I34:J34"/>
    <mergeCell ref="K34:L34"/>
    <mergeCell ref="M34:N34"/>
    <mergeCell ref="C35:D35"/>
    <mergeCell ref="K35:L35"/>
    <mergeCell ref="C36:D36"/>
    <mergeCell ref="K36:L36"/>
    <mergeCell ref="C37:D37"/>
    <mergeCell ref="K37:L37"/>
    <mergeCell ref="C41:D41"/>
    <mergeCell ref="K41:L41"/>
    <mergeCell ref="C38:D38"/>
    <mergeCell ref="K38:L38"/>
    <mergeCell ref="C39:D39"/>
    <mergeCell ref="K39:L39"/>
    <mergeCell ref="C40:D40"/>
    <mergeCell ref="K40:L40"/>
  </mergeCells>
  <conditionalFormatting sqref="O35:O41">
    <cfRule type="cellIs" dxfId="23" priority="15" operator="lessThan">
      <formula>0</formula>
    </cfRule>
    <cfRule type="cellIs" dxfId="22" priority="16" operator="greaterThan">
      <formula>0</formula>
    </cfRule>
  </conditionalFormatting>
  <conditionalFormatting sqref="J4:J31 N4:N31">
    <cfRule type="cellIs" dxfId="21" priority="13" operator="greaterThan">
      <formula>604</formula>
    </cfRule>
    <cfRule type="cellIs" dxfId="20" priority="14" operator="between">
      <formula>601</formula>
      <formula>604</formula>
    </cfRule>
  </conditionalFormatting>
  <conditionalFormatting sqref="K35:K41">
    <cfRule type="cellIs" dxfId="19" priority="11" operator="lessThan">
      <formula>0</formula>
    </cfRule>
    <cfRule type="cellIs" dxfId="18" priority="12" operator="greaterThan">
      <formula>0</formula>
    </cfRule>
  </conditionalFormatting>
  <conditionalFormatting sqref="C35:C4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G35:H41">
    <cfRule type="cellIs" dxfId="15" priority="9" operator="lessThan">
      <formula>0</formula>
    </cfRule>
    <cfRule type="cellIs" dxfId="14" priority="10" operator="greaterThan">
      <formula>0</formula>
    </cfRule>
  </conditionalFormatting>
  <conditionalFormatting sqref="B4:B31 F4:F31">
    <cfRule type="cellIs" dxfId="13" priority="7" operator="greaterThan">
      <formula>604</formula>
    </cfRule>
    <cfRule type="cellIs" dxfId="12" priority="8" operator="between">
      <formula>601</formula>
      <formula>604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39B99-5A38-4610-84E7-09B1945CDB5C}">
  <sheetPr>
    <pageSetUpPr fitToPage="1"/>
  </sheetPr>
  <dimension ref="A1:O26"/>
  <sheetViews>
    <sheetView workbookViewId="0">
      <selection activeCell="G11" sqref="G11"/>
    </sheetView>
  </sheetViews>
  <sheetFormatPr defaultRowHeight="15" x14ac:dyDescent="0.25"/>
  <cols>
    <col min="1" max="1" width="7.5703125" customWidth="1"/>
    <col min="2" max="2" width="7.5703125" style="11" customWidth="1"/>
    <col min="3" max="3" width="21.42578125" customWidth="1"/>
    <col min="4" max="4" width="1" customWidth="1"/>
    <col min="5" max="5" width="7.5703125" customWidth="1"/>
    <col min="6" max="6" width="7.5703125" style="11" customWidth="1"/>
    <col min="7" max="7" width="21.42578125" customWidth="1"/>
    <col min="8" max="8" width="3.140625" customWidth="1"/>
    <col min="9" max="9" width="7.5703125" customWidth="1"/>
    <col min="10" max="10" width="7.5703125" style="11" customWidth="1"/>
    <col min="11" max="11" width="21.42578125" customWidth="1"/>
    <col min="12" max="12" width="1" customWidth="1"/>
    <col min="13" max="13" width="7.5703125" customWidth="1"/>
    <col min="14" max="14" width="7.5703125" style="11" customWidth="1"/>
    <col min="15" max="15" width="21.42578125" customWidth="1"/>
  </cols>
  <sheetData>
    <row r="1" spans="1:15" ht="23.25" customHeight="1" thickBot="1" x14ac:dyDescent="0.3">
      <c r="A1" s="51" t="s">
        <v>19</v>
      </c>
      <c r="B1" s="51"/>
      <c r="C1" s="51"/>
      <c r="D1" s="51"/>
      <c r="E1" s="51"/>
      <c r="F1" s="51"/>
      <c r="G1" s="51"/>
      <c r="H1" s="25"/>
      <c r="I1" s="51" t="s">
        <v>20</v>
      </c>
      <c r="J1" s="51"/>
      <c r="K1" s="51"/>
      <c r="L1" s="51"/>
      <c r="M1" s="51"/>
      <c r="N1" s="51"/>
      <c r="O1" s="51"/>
    </row>
    <row r="2" spans="1:15" x14ac:dyDescent="0.25">
      <c r="A2" s="52" t="s">
        <v>12</v>
      </c>
      <c r="B2" s="53"/>
      <c r="C2" s="54"/>
      <c r="D2" s="26"/>
      <c r="E2" s="52" t="s">
        <v>13</v>
      </c>
      <c r="F2" s="53"/>
      <c r="G2" s="54"/>
      <c r="H2" s="26"/>
      <c r="I2" s="52" t="s">
        <v>12</v>
      </c>
      <c r="J2" s="53"/>
      <c r="K2" s="54"/>
      <c r="L2" s="26"/>
      <c r="M2" s="52" t="s">
        <v>13</v>
      </c>
      <c r="N2" s="53"/>
      <c r="O2" s="54"/>
    </row>
    <row r="3" spans="1:15" ht="15.75" thickBot="1" x14ac:dyDescent="0.3">
      <c r="A3" s="15" t="s">
        <v>14</v>
      </c>
      <c r="B3" s="16" t="s">
        <v>0</v>
      </c>
      <c r="C3" s="17" t="s">
        <v>1</v>
      </c>
      <c r="D3" s="27"/>
      <c r="E3" s="15" t="s">
        <v>14</v>
      </c>
      <c r="F3" s="16" t="s">
        <v>0</v>
      </c>
      <c r="G3" s="17" t="s">
        <v>1</v>
      </c>
      <c r="H3" s="27"/>
      <c r="I3" s="15" t="s">
        <v>14</v>
      </c>
      <c r="J3" s="16" t="s">
        <v>0</v>
      </c>
      <c r="K3" s="17" t="s">
        <v>1</v>
      </c>
      <c r="L3" s="27"/>
      <c r="M3" s="15" t="s">
        <v>14</v>
      </c>
      <c r="N3" s="16" t="s">
        <v>0</v>
      </c>
      <c r="O3" s="17" t="s">
        <v>1</v>
      </c>
    </row>
    <row r="4" spans="1:15" x14ac:dyDescent="0.25">
      <c r="A4" s="28">
        <v>0.2986111111111111</v>
      </c>
      <c r="B4" s="29">
        <v>602</v>
      </c>
      <c r="C4" s="13" t="s">
        <v>11</v>
      </c>
      <c r="D4" s="30"/>
      <c r="E4" s="28">
        <v>0.27777777777777779</v>
      </c>
      <c r="F4" s="29">
        <v>601</v>
      </c>
      <c r="G4" s="13" t="s">
        <v>8</v>
      </c>
      <c r="H4" s="30"/>
      <c r="I4" s="28">
        <v>0.30416666666666664</v>
      </c>
      <c r="J4" s="29">
        <v>602</v>
      </c>
      <c r="K4" s="13" t="s">
        <v>9</v>
      </c>
      <c r="L4" s="30"/>
      <c r="M4" s="28">
        <v>0.28402777777777777</v>
      </c>
      <c r="N4" s="29">
        <v>601</v>
      </c>
      <c r="O4" s="13" t="s">
        <v>7</v>
      </c>
    </row>
    <row r="5" spans="1:15" x14ac:dyDescent="0.25">
      <c r="A5" s="31">
        <v>0.34027777777777773</v>
      </c>
      <c r="B5" s="4">
        <v>602</v>
      </c>
      <c r="C5" s="6" t="s">
        <v>11</v>
      </c>
      <c r="D5" s="32"/>
      <c r="E5" s="31">
        <v>0.34722222222222227</v>
      </c>
      <c r="F5" s="10">
        <v>602</v>
      </c>
      <c r="G5" s="8" t="s">
        <v>7</v>
      </c>
      <c r="H5" s="30"/>
      <c r="I5" s="31">
        <v>0.34583333333333338</v>
      </c>
      <c r="J5" s="4">
        <v>602</v>
      </c>
      <c r="K5" s="6" t="s">
        <v>9</v>
      </c>
      <c r="L5" s="32"/>
      <c r="M5" s="31">
        <v>0.35138888888888892</v>
      </c>
      <c r="N5" s="10">
        <v>602</v>
      </c>
      <c r="O5" s="8" t="s">
        <v>8</v>
      </c>
    </row>
    <row r="6" spans="1:15" x14ac:dyDescent="0.25">
      <c r="A6" s="31">
        <v>0.40277777777777773</v>
      </c>
      <c r="B6" s="10">
        <v>602</v>
      </c>
      <c r="C6" s="8" t="s">
        <v>11</v>
      </c>
      <c r="D6" s="30"/>
      <c r="E6" s="31">
        <v>0.38541666666666669</v>
      </c>
      <c r="F6" s="10">
        <v>601</v>
      </c>
      <c r="G6" s="8" t="s">
        <v>8</v>
      </c>
      <c r="H6" s="30"/>
      <c r="I6" s="31">
        <v>0.40833333333333338</v>
      </c>
      <c r="J6" s="10">
        <v>602</v>
      </c>
      <c r="K6" s="8" t="s">
        <v>9</v>
      </c>
      <c r="L6" s="30"/>
      <c r="M6" s="31">
        <v>0.39166666666666666</v>
      </c>
      <c r="N6" s="10">
        <v>601</v>
      </c>
      <c r="O6" s="8" t="s">
        <v>7</v>
      </c>
    </row>
    <row r="7" spans="1:15" x14ac:dyDescent="0.25">
      <c r="A7" s="31">
        <v>0.44444444444444442</v>
      </c>
      <c r="B7" s="10">
        <v>602</v>
      </c>
      <c r="C7" s="6" t="s">
        <v>11</v>
      </c>
      <c r="D7" s="32"/>
      <c r="E7" s="31">
        <v>0.43263888888888885</v>
      </c>
      <c r="F7" s="10">
        <v>602</v>
      </c>
      <c r="G7" s="8" t="s">
        <v>7</v>
      </c>
      <c r="H7" s="30"/>
      <c r="I7" s="31">
        <v>0.45</v>
      </c>
      <c r="J7" s="10">
        <v>602</v>
      </c>
      <c r="K7" s="6" t="s">
        <v>9</v>
      </c>
      <c r="L7" s="32"/>
      <c r="M7" s="31">
        <v>0.4368055555555555</v>
      </c>
      <c r="N7" s="10">
        <v>602</v>
      </c>
      <c r="O7" s="8" t="s">
        <v>8</v>
      </c>
    </row>
    <row r="8" spans="1:15" x14ac:dyDescent="0.25">
      <c r="A8" s="31"/>
      <c r="B8" s="10"/>
      <c r="C8" s="8"/>
      <c r="D8" s="30"/>
      <c r="E8" s="31">
        <v>0.48402777777777778</v>
      </c>
      <c r="F8" s="10">
        <v>602</v>
      </c>
      <c r="G8" s="8" t="s">
        <v>7</v>
      </c>
      <c r="H8" s="30"/>
      <c r="I8" s="31"/>
      <c r="J8" s="10"/>
      <c r="K8" s="8"/>
      <c r="L8" s="30"/>
      <c r="M8" s="31">
        <v>0.48888888888888887</v>
      </c>
      <c r="N8" s="10">
        <v>602</v>
      </c>
      <c r="O8" s="8" t="s">
        <v>8</v>
      </c>
    </row>
    <row r="9" spans="1:15" x14ac:dyDescent="0.25">
      <c r="A9" s="31">
        <v>0.52777777777777779</v>
      </c>
      <c r="B9" s="10">
        <v>602</v>
      </c>
      <c r="C9" s="8" t="s">
        <v>11</v>
      </c>
      <c r="D9" s="30"/>
      <c r="E9" s="31"/>
      <c r="F9" s="10"/>
      <c r="G9" s="8"/>
      <c r="H9" s="30"/>
      <c r="I9" s="31">
        <v>0.53333333333333333</v>
      </c>
      <c r="J9" s="10">
        <v>602</v>
      </c>
      <c r="K9" s="8" t="s">
        <v>9</v>
      </c>
      <c r="L9" s="30"/>
      <c r="M9" s="31"/>
      <c r="N9" s="10"/>
      <c r="O9" s="8"/>
    </row>
    <row r="10" spans="1:15" x14ac:dyDescent="0.25">
      <c r="A10" s="31">
        <v>0.56944444444444442</v>
      </c>
      <c r="B10" s="4">
        <v>602</v>
      </c>
      <c r="C10" s="6" t="s">
        <v>11</v>
      </c>
      <c r="D10" s="32"/>
      <c r="E10" s="31">
        <v>0.55902777777777779</v>
      </c>
      <c r="F10" s="10">
        <v>601</v>
      </c>
      <c r="G10" s="8" t="s">
        <v>8</v>
      </c>
      <c r="H10" s="30"/>
      <c r="I10" s="31">
        <v>0.57500000000000007</v>
      </c>
      <c r="J10" s="4">
        <v>602</v>
      </c>
      <c r="K10" s="6" t="s">
        <v>9</v>
      </c>
      <c r="L10" s="32"/>
      <c r="M10" s="31">
        <v>0.56527777777777777</v>
      </c>
      <c r="N10" s="10">
        <v>601</v>
      </c>
      <c r="O10" s="8" t="s">
        <v>7</v>
      </c>
    </row>
    <row r="11" spans="1:15" x14ac:dyDescent="0.25">
      <c r="A11" s="31">
        <v>0.61111111111111105</v>
      </c>
      <c r="B11" s="10">
        <v>602</v>
      </c>
      <c r="C11" s="8" t="s">
        <v>11</v>
      </c>
      <c r="D11" s="30"/>
      <c r="E11" s="31">
        <v>0.625</v>
      </c>
      <c r="F11" s="10">
        <v>602</v>
      </c>
      <c r="G11" s="8" t="s">
        <v>7</v>
      </c>
      <c r="H11" s="30"/>
      <c r="I11" s="31">
        <v>0.6166666666666667</v>
      </c>
      <c r="J11" s="10">
        <v>602</v>
      </c>
      <c r="K11" s="8" t="s">
        <v>9</v>
      </c>
      <c r="L11" s="30"/>
      <c r="M11" s="31">
        <v>0.62916666666666665</v>
      </c>
      <c r="N11" s="10">
        <v>602</v>
      </c>
      <c r="O11" s="8" t="s">
        <v>8</v>
      </c>
    </row>
    <row r="12" spans="1:15" x14ac:dyDescent="0.25">
      <c r="A12" s="31">
        <v>0.66666666666666663</v>
      </c>
      <c r="B12" s="4">
        <v>602</v>
      </c>
      <c r="C12" s="6" t="s">
        <v>11</v>
      </c>
      <c r="D12" s="32"/>
      <c r="E12" s="31"/>
      <c r="F12" s="10"/>
      <c r="G12" s="8"/>
      <c r="H12" s="30"/>
      <c r="I12" s="31">
        <v>0.67222222222222217</v>
      </c>
      <c r="J12" s="4">
        <v>602</v>
      </c>
      <c r="K12" s="6" t="s">
        <v>9</v>
      </c>
      <c r="L12" s="32"/>
      <c r="M12" s="31"/>
      <c r="N12" s="10"/>
      <c r="O12" s="8"/>
    </row>
    <row r="13" spans="1:15" x14ac:dyDescent="0.25">
      <c r="A13" s="31">
        <v>0.69444444444444453</v>
      </c>
      <c r="B13" s="10">
        <v>602</v>
      </c>
      <c r="C13" s="8" t="s">
        <v>11</v>
      </c>
      <c r="D13" s="30"/>
      <c r="E13" s="31">
        <v>0.69791666666666663</v>
      </c>
      <c r="F13" s="10">
        <v>601</v>
      </c>
      <c r="G13" s="8" t="s">
        <v>8</v>
      </c>
      <c r="H13" s="30"/>
      <c r="I13" s="31">
        <v>0.70000000000000007</v>
      </c>
      <c r="J13" s="10">
        <v>602</v>
      </c>
      <c r="K13" s="8" t="s">
        <v>9</v>
      </c>
      <c r="L13" s="30"/>
      <c r="M13" s="31">
        <v>0.70277777777777783</v>
      </c>
      <c r="N13" s="10">
        <v>601</v>
      </c>
      <c r="O13" s="8" t="s">
        <v>7</v>
      </c>
    </row>
    <row r="14" spans="1:15" x14ac:dyDescent="0.25">
      <c r="A14" s="31"/>
      <c r="B14" s="4"/>
      <c r="C14" s="6"/>
      <c r="D14" s="32"/>
      <c r="E14" s="31">
        <v>0.76041666666666663</v>
      </c>
      <c r="F14" s="10">
        <v>602</v>
      </c>
      <c r="G14" s="8" t="s">
        <v>7</v>
      </c>
      <c r="H14" s="30"/>
      <c r="I14" s="31"/>
      <c r="J14" s="4"/>
      <c r="K14" s="6"/>
      <c r="L14" s="32"/>
      <c r="M14" s="31">
        <v>0.76458333333333339</v>
      </c>
      <c r="N14" s="10">
        <v>602</v>
      </c>
      <c r="O14" s="8" t="s">
        <v>8</v>
      </c>
    </row>
    <row r="15" spans="1:15" x14ac:dyDescent="0.25">
      <c r="A15" s="31">
        <v>0.81944444444444453</v>
      </c>
      <c r="B15" s="10">
        <v>602</v>
      </c>
      <c r="C15" s="8" t="s">
        <v>11</v>
      </c>
      <c r="D15" s="30"/>
      <c r="E15" s="31">
        <v>0.80208333333333337</v>
      </c>
      <c r="F15" s="10">
        <v>601</v>
      </c>
      <c r="G15" s="8" t="s">
        <v>8</v>
      </c>
      <c r="H15" s="30"/>
      <c r="I15" s="31">
        <v>0.82500000000000007</v>
      </c>
      <c r="J15" s="10">
        <v>602</v>
      </c>
      <c r="K15" s="8" t="s">
        <v>9</v>
      </c>
      <c r="L15" s="30"/>
      <c r="M15" s="31">
        <v>0.80694444444444446</v>
      </c>
      <c r="N15" s="10">
        <v>601</v>
      </c>
      <c r="O15" s="8" t="s">
        <v>7</v>
      </c>
    </row>
    <row r="16" spans="1:15" ht="15.75" thickBot="1" x14ac:dyDescent="0.3">
      <c r="A16" s="33">
        <v>0.86111111111111116</v>
      </c>
      <c r="B16" s="5">
        <v>602</v>
      </c>
      <c r="C16" s="7" t="s">
        <v>11</v>
      </c>
      <c r="D16" s="32"/>
      <c r="E16" s="33">
        <v>0.84027777777777779</v>
      </c>
      <c r="F16" s="18">
        <v>601</v>
      </c>
      <c r="G16" s="9" t="s">
        <v>8</v>
      </c>
      <c r="H16" s="30"/>
      <c r="I16" s="33">
        <v>0.8666666666666667</v>
      </c>
      <c r="J16" s="5">
        <v>602</v>
      </c>
      <c r="K16" s="7" t="s">
        <v>9</v>
      </c>
      <c r="L16" s="32"/>
      <c r="M16" s="33">
        <v>0.84652777777777777</v>
      </c>
      <c r="N16" s="18">
        <v>601</v>
      </c>
      <c r="O16" s="9" t="s">
        <v>7</v>
      </c>
    </row>
    <row r="17" spans="1:15" ht="4.5" customHeight="1" thickBot="1" x14ac:dyDescent="0.3"/>
    <row r="18" spans="1:15" s="1" customFormat="1" x14ac:dyDescent="0.25">
      <c r="A18" s="44" t="s">
        <v>15</v>
      </c>
      <c r="B18" s="45"/>
      <c r="C18" s="46"/>
      <c r="D18" s="46"/>
      <c r="E18" s="46"/>
      <c r="F18" s="47"/>
      <c r="G18" s="12"/>
      <c r="H18" s="12"/>
      <c r="I18" s="44" t="s">
        <v>15</v>
      </c>
      <c r="J18" s="45"/>
      <c r="K18" s="46"/>
      <c r="L18" s="46"/>
      <c r="M18" s="46"/>
      <c r="N18" s="47"/>
      <c r="O18" s="12"/>
    </row>
    <row r="19" spans="1:15" s="1" customFormat="1" ht="15.75" thickBot="1" x14ac:dyDescent="0.3">
      <c r="A19" s="48" t="s">
        <v>2</v>
      </c>
      <c r="B19" s="49"/>
      <c r="C19" s="50" t="s">
        <v>16</v>
      </c>
      <c r="D19" s="50"/>
      <c r="E19" s="48" t="s">
        <v>3</v>
      </c>
      <c r="F19" s="49"/>
      <c r="G19" s="3"/>
      <c r="H19" s="3"/>
      <c r="I19" s="48" t="s">
        <v>2</v>
      </c>
      <c r="J19" s="49"/>
      <c r="K19" s="50" t="s">
        <v>16</v>
      </c>
      <c r="L19" s="50"/>
      <c r="M19" s="48" t="s">
        <v>3</v>
      </c>
      <c r="N19" s="49"/>
      <c r="O19" s="3"/>
    </row>
    <row r="20" spans="1:15" x14ac:dyDescent="0.25">
      <c r="A20" s="22">
        <v>601</v>
      </c>
      <c r="B20" s="19">
        <f>COUNTIF(B$4:B$16,A20)</f>
        <v>0</v>
      </c>
      <c r="C20" s="42">
        <f>B20-F20</f>
        <v>-6</v>
      </c>
      <c r="D20" s="42"/>
      <c r="E20" s="22">
        <v>601</v>
      </c>
      <c r="F20" s="19">
        <f>COUNTIF(F$4:F$16,E20)</f>
        <v>6</v>
      </c>
      <c r="G20" s="2"/>
      <c r="H20" s="2"/>
      <c r="I20" s="22">
        <v>601</v>
      </c>
      <c r="J20" s="19">
        <f>COUNTIF(J$4:J$16,I20)</f>
        <v>0</v>
      </c>
      <c r="K20" s="42">
        <f>$J20-$N20</f>
        <v>-6</v>
      </c>
      <c r="L20" s="42"/>
      <c r="M20" s="22">
        <v>601</v>
      </c>
      <c r="N20" s="19">
        <f>COUNTIF(N$4:N$16,M20)</f>
        <v>6</v>
      </c>
      <c r="O20" s="2"/>
    </row>
    <row r="21" spans="1:15" x14ac:dyDescent="0.25">
      <c r="A21" s="23">
        <v>602</v>
      </c>
      <c r="B21" s="20">
        <f>COUNTIF(B$4:B$16,A21)</f>
        <v>11</v>
      </c>
      <c r="C21" s="43">
        <f t="shared" ref="C21:C26" si="0">B21-F21</f>
        <v>6</v>
      </c>
      <c r="D21" s="43"/>
      <c r="E21" s="23">
        <v>602</v>
      </c>
      <c r="F21" s="20">
        <f>COUNTIF(F$4:F$16,E21)</f>
        <v>5</v>
      </c>
      <c r="G21" s="2"/>
      <c r="H21" s="2"/>
      <c r="I21" s="23">
        <v>602</v>
      </c>
      <c r="J21" s="20">
        <f>COUNTIF(J$4:J$16,I21)</f>
        <v>11</v>
      </c>
      <c r="K21" s="43">
        <f t="shared" ref="K21:K26" si="1">$J21-$N21</f>
        <v>6</v>
      </c>
      <c r="L21" s="43"/>
      <c r="M21" s="23">
        <v>602</v>
      </c>
      <c r="N21" s="20">
        <f>COUNTIF(N$4:N$16,M21)</f>
        <v>5</v>
      </c>
      <c r="O21" s="2"/>
    </row>
    <row r="22" spans="1:15" x14ac:dyDescent="0.25">
      <c r="A22" s="23">
        <v>603</v>
      </c>
      <c r="B22" s="20">
        <f>COUNTIF(B$4:B$16,A22)</f>
        <v>0</v>
      </c>
      <c r="C22" s="43">
        <f t="shared" si="0"/>
        <v>0</v>
      </c>
      <c r="D22" s="43"/>
      <c r="E22" s="23">
        <v>603</v>
      </c>
      <c r="F22" s="20">
        <f>COUNTIF(F$4:F$16,E22)</f>
        <v>0</v>
      </c>
      <c r="G22" s="2"/>
      <c r="H22" s="2"/>
      <c r="I22" s="23">
        <v>603</v>
      </c>
      <c r="J22" s="20">
        <f>COUNTIF(J$4:J$16,I22)</f>
        <v>0</v>
      </c>
      <c r="K22" s="43">
        <f t="shared" si="1"/>
        <v>0</v>
      </c>
      <c r="L22" s="43"/>
      <c r="M22" s="23">
        <v>603</v>
      </c>
      <c r="N22" s="20">
        <f>COUNTIF(N$4:N$16,M22)</f>
        <v>0</v>
      </c>
      <c r="O22" s="2"/>
    </row>
    <row r="23" spans="1:15" ht="15.75" thickBot="1" x14ac:dyDescent="0.3">
      <c r="A23" s="24">
        <v>604</v>
      </c>
      <c r="B23" s="21">
        <f>COUNTIF(B$4:B$16,A23)</f>
        <v>0</v>
      </c>
      <c r="C23" s="41">
        <f t="shared" si="0"/>
        <v>0</v>
      </c>
      <c r="D23" s="41"/>
      <c r="E23" s="24">
        <v>604</v>
      </c>
      <c r="F23" s="21">
        <f>COUNTIF(F$4:F$16,E23)</f>
        <v>0</v>
      </c>
      <c r="G23" s="2"/>
      <c r="H23" s="2"/>
      <c r="I23" s="24">
        <v>604</v>
      </c>
      <c r="J23" s="21">
        <f>COUNTIF(J$4:J$16,I23)</f>
        <v>0</v>
      </c>
      <c r="K23" s="41">
        <f t="shared" si="1"/>
        <v>0</v>
      </c>
      <c r="L23" s="41"/>
      <c r="M23" s="24">
        <v>604</v>
      </c>
      <c r="N23" s="21">
        <f>COUNTIF(N$4:N$16,M23)</f>
        <v>0</v>
      </c>
      <c r="O23" s="2"/>
    </row>
    <row r="24" spans="1:15" x14ac:dyDescent="0.25">
      <c r="A24" s="34" t="s">
        <v>5</v>
      </c>
      <c r="B24" s="35">
        <f>SUM(B20:B23)</f>
        <v>11</v>
      </c>
      <c r="C24" s="42">
        <f t="shared" si="0"/>
        <v>0</v>
      </c>
      <c r="D24" s="42"/>
      <c r="E24" s="34" t="s">
        <v>5</v>
      </c>
      <c r="F24" s="35">
        <f>SUM(F20:F23)</f>
        <v>11</v>
      </c>
      <c r="G24" s="2"/>
      <c r="H24" s="2"/>
      <c r="I24" s="34" t="s">
        <v>5</v>
      </c>
      <c r="J24" s="35">
        <f>SUM(J20:J23)</f>
        <v>11</v>
      </c>
      <c r="K24" s="42">
        <f t="shared" si="1"/>
        <v>0</v>
      </c>
      <c r="L24" s="42"/>
      <c r="M24" s="34" t="s">
        <v>5</v>
      </c>
      <c r="N24" s="35">
        <f>SUM(N20:N23)</f>
        <v>11</v>
      </c>
      <c r="O24" s="2"/>
    </row>
    <row r="25" spans="1:15" ht="15.75" thickBot="1" x14ac:dyDescent="0.3">
      <c r="A25" s="36" t="s">
        <v>4</v>
      </c>
      <c r="B25" s="37">
        <f>COUNTA(B$4:B$16)-B24</f>
        <v>0</v>
      </c>
      <c r="C25" s="41">
        <f t="shared" si="0"/>
        <v>0</v>
      </c>
      <c r="D25" s="41"/>
      <c r="E25" s="36" t="s">
        <v>4</v>
      </c>
      <c r="F25" s="37">
        <f>COUNTA(F$4:F$16)-F24</f>
        <v>0</v>
      </c>
      <c r="G25" s="2"/>
      <c r="H25" s="2"/>
      <c r="I25" s="36" t="s">
        <v>4</v>
      </c>
      <c r="J25" s="37">
        <f>COUNTA(J$4:J$16)-J24</f>
        <v>0</v>
      </c>
      <c r="K25" s="41">
        <f t="shared" si="1"/>
        <v>0</v>
      </c>
      <c r="L25" s="41"/>
      <c r="M25" s="36" t="s">
        <v>4</v>
      </c>
      <c r="N25" s="37">
        <f>COUNTA(N$4:N$16)-N24</f>
        <v>0</v>
      </c>
      <c r="O25" s="2"/>
    </row>
    <row r="26" spans="1:15" ht="15.75" thickBot="1" x14ac:dyDescent="0.3">
      <c r="A26" s="38" t="s">
        <v>6</v>
      </c>
      <c r="B26" s="39">
        <f>B24+B25</f>
        <v>11</v>
      </c>
      <c r="C26" s="40">
        <f t="shared" si="0"/>
        <v>0</v>
      </c>
      <c r="D26" s="40"/>
      <c r="E26" s="14" t="s">
        <v>6</v>
      </c>
      <c r="F26" s="39">
        <f>F24+F25</f>
        <v>11</v>
      </c>
      <c r="G26" s="2"/>
      <c r="H26" s="2"/>
      <c r="I26" s="38" t="s">
        <v>6</v>
      </c>
      <c r="J26" s="39">
        <f>J24+J25</f>
        <v>11</v>
      </c>
      <c r="K26" s="40">
        <f t="shared" si="1"/>
        <v>0</v>
      </c>
      <c r="L26" s="40"/>
      <c r="M26" s="14" t="s">
        <v>6</v>
      </c>
      <c r="N26" s="39">
        <f>N24+N25</f>
        <v>11</v>
      </c>
      <c r="O26" s="2"/>
    </row>
  </sheetData>
  <mergeCells count="28">
    <mergeCell ref="A1:G1"/>
    <mergeCell ref="I1:O1"/>
    <mergeCell ref="A2:C2"/>
    <mergeCell ref="E2:G2"/>
    <mergeCell ref="I2:K2"/>
    <mergeCell ref="M2:O2"/>
    <mergeCell ref="A18:F18"/>
    <mergeCell ref="I18:N18"/>
    <mergeCell ref="A19:B19"/>
    <mergeCell ref="C19:D19"/>
    <mergeCell ref="E19:F19"/>
    <mergeCell ref="I19:J19"/>
    <mergeCell ref="K19:L19"/>
    <mergeCell ref="M19:N19"/>
    <mergeCell ref="C20:D20"/>
    <mergeCell ref="K20:L20"/>
    <mergeCell ref="C21:D21"/>
    <mergeCell ref="K21:L21"/>
    <mergeCell ref="C22:D22"/>
    <mergeCell ref="K22:L22"/>
    <mergeCell ref="C26:D26"/>
    <mergeCell ref="K26:L26"/>
    <mergeCell ref="C23:D23"/>
    <mergeCell ref="K23:L23"/>
    <mergeCell ref="C24:D24"/>
    <mergeCell ref="K24:L24"/>
    <mergeCell ref="C25:D25"/>
    <mergeCell ref="K25:L25"/>
  </mergeCells>
  <conditionalFormatting sqref="O20:O2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J4:J16 N4:N16">
    <cfRule type="cellIs" dxfId="9" priority="9" operator="greaterThan">
      <formula>604</formula>
    </cfRule>
    <cfRule type="cellIs" dxfId="8" priority="10" operator="between">
      <formula>601</formula>
      <formula>604</formula>
    </cfRule>
  </conditionalFormatting>
  <conditionalFormatting sqref="K20:K2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C20:C26">
    <cfRule type="cellIs" dxfId="5" priority="1" operator="lessThan">
      <formula>0</formula>
    </cfRule>
    <cfRule type="cellIs" dxfId="4" priority="2" operator="greaterThan">
      <formula>0</formula>
    </cfRule>
  </conditionalFormatting>
  <conditionalFormatting sqref="G20:H2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B4:B16 F4:F16">
    <cfRule type="cellIs" dxfId="1" priority="3" operator="greaterThan">
      <formula>604</formula>
    </cfRule>
    <cfRule type="cellIs" dxfId="0" priority="4" operator="between">
      <formula>601</formula>
      <formula>604</formula>
    </cfRule>
  </conditionalFormatting>
  <pageMargins left="0.25" right="0.25" top="0.75" bottom="0.75" header="0.3" footer="0.3"/>
  <pageSetup paperSize="9" scale="9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Všední dny</vt:lpstr>
      <vt:lpstr>Víkendy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Syrovátka</dc:creator>
  <cp:lastModifiedBy>Ondřej Syrovátka</cp:lastModifiedBy>
  <cp:lastPrinted>2021-12-08T21:29:45Z</cp:lastPrinted>
  <dcterms:created xsi:type="dcterms:W3CDTF">2021-11-07T14:36:20Z</dcterms:created>
  <dcterms:modified xsi:type="dcterms:W3CDTF">2021-12-13T12:54:10Z</dcterms:modified>
</cp:coreProperties>
</file>