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ůj disk\! MěÚ NJ\! Projekty\MHD - revize a změny 2021\Jízdní řády\Srovnání 2021 a 2022\"/>
    </mc:Choice>
  </mc:AlternateContent>
  <xr:revisionPtr revIDLastSave="0" documentId="13_ncr:1_{286A57F8-C9BE-4D46-A1CE-12B319944D57}" xr6:coauthVersionLast="47" xr6:coauthVersionMax="47" xr10:uidLastSave="{00000000-0000-0000-0000-000000000000}"/>
  <bookViews>
    <workbookView xWindow="-120" yWindow="-120" windowWidth="29040" windowHeight="17640" xr2:uid="{4ACC81A0-CF55-4A77-9A31-4504B21E7A83}"/>
  </bookViews>
  <sheets>
    <sheet name="Všední dny" sheetId="5" r:id="rId1"/>
    <sheet name="Víkendy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6" l="1"/>
  <c r="J16" i="6"/>
  <c r="F16" i="6"/>
  <c r="B16" i="6"/>
  <c r="N15" i="6"/>
  <c r="J15" i="6"/>
  <c r="F15" i="6"/>
  <c r="B15" i="6"/>
  <c r="N14" i="6"/>
  <c r="J14" i="6"/>
  <c r="F14" i="6"/>
  <c r="B14" i="6"/>
  <c r="N13" i="6"/>
  <c r="N17" i="6" s="1"/>
  <c r="J13" i="6"/>
  <c r="F13" i="6"/>
  <c r="B13" i="6"/>
  <c r="N20" i="5"/>
  <c r="J20" i="5"/>
  <c r="K20" i="5" s="1"/>
  <c r="F20" i="5"/>
  <c r="B20" i="5"/>
  <c r="N19" i="5"/>
  <c r="J19" i="5"/>
  <c r="K19" i="5" s="1"/>
  <c r="F19" i="5"/>
  <c r="B19" i="5"/>
  <c r="N18" i="5"/>
  <c r="J18" i="5"/>
  <c r="F18" i="5"/>
  <c r="B18" i="5"/>
  <c r="N17" i="5"/>
  <c r="N21" i="5" s="1"/>
  <c r="J17" i="5"/>
  <c r="F17" i="5"/>
  <c r="B17" i="5"/>
  <c r="K16" i="6" l="1"/>
  <c r="K13" i="6"/>
  <c r="K14" i="6"/>
  <c r="C13" i="6"/>
  <c r="C15" i="6"/>
  <c r="K15" i="6"/>
  <c r="C14" i="6"/>
  <c r="F17" i="6"/>
  <c r="F18" i="6" s="1"/>
  <c r="F19" i="6" s="1"/>
  <c r="C16" i="6"/>
  <c r="N18" i="6"/>
  <c r="N19" i="6" s="1"/>
  <c r="J17" i="6"/>
  <c r="B17" i="6"/>
  <c r="K17" i="5"/>
  <c r="K18" i="5"/>
  <c r="C17" i="5"/>
  <c r="C18" i="5"/>
  <c r="F21" i="5"/>
  <c r="F22" i="5" s="1"/>
  <c r="F23" i="5" s="1"/>
  <c r="C19" i="5"/>
  <c r="C20" i="5"/>
  <c r="N22" i="5"/>
  <c r="N23" i="5" s="1"/>
  <c r="J21" i="5"/>
  <c r="B21" i="5"/>
  <c r="C17" i="6" l="1"/>
  <c r="B18" i="6"/>
  <c r="C18" i="6" s="1"/>
  <c r="J18" i="6"/>
  <c r="K18" i="6" s="1"/>
  <c r="K17" i="6"/>
  <c r="J22" i="5"/>
  <c r="K22" i="5" s="1"/>
  <c r="K21" i="5"/>
  <c r="C21" i="5"/>
  <c r="B22" i="5"/>
  <c r="C22" i="5" s="1"/>
  <c r="B19" i="6" l="1"/>
  <c r="C19" i="6" s="1"/>
  <c r="J19" i="6"/>
  <c r="K19" i="6" s="1"/>
  <c r="B23" i="5"/>
  <c r="C23" i="5" s="1"/>
  <c r="J23" i="5"/>
  <c r="K23" i="5" s="1"/>
</calcChain>
</file>

<file path=xl/sharedStrings.xml><?xml version="1.0" encoding="utf-8"?>
<sst xmlns="http://schemas.openxmlformats.org/spreadsheetml/2006/main" count="132" uniqueCount="18">
  <si>
    <t>Linka</t>
  </si>
  <si>
    <t>Směr</t>
  </si>
  <si>
    <t>2021-2022</t>
  </si>
  <si>
    <t>2020-2021</t>
  </si>
  <si>
    <t>ostatní</t>
  </si>
  <si>
    <t>MHD</t>
  </si>
  <si>
    <t>celkem</t>
  </si>
  <si>
    <t>Smetanovy sady</t>
  </si>
  <si>
    <t>Nemocnice</t>
  </si>
  <si>
    <t>Loučka-Tyršova-Nem.</t>
  </si>
  <si>
    <t>AN-Tyršova-Nem.</t>
  </si>
  <si>
    <t>Nové jízdní řády (2021-2022)</t>
  </si>
  <si>
    <t>Původní jízdní řády (2020-2021)</t>
  </si>
  <si>
    <t>Odjezd</t>
  </si>
  <si>
    <t>Srovnání počtů spojů na jednotlivých linkách</t>
  </si>
  <si>
    <t>Srovnání 2022 x 2021</t>
  </si>
  <si>
    <t>Autobusové nádraží -&gt; Kojetín (všední dny)</t>
  </si>
  <si>
    <t>Kojetín -&gt; Autobusové nádraží (všední dny)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</si>
</sst>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99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/>
    <xf numFmtId="0" fontId="2" fillId="0" borderId="9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0" borderId="14" xfId="0" applyFont="1" applyBorder="1"/>
    <xf numFmtId="0" fontId="1" fillId="0" borderId="16" xfId="0" applyFont="1" applyBorder="1" applyAlignment="1">
      <alignment vertical="center"/>
    </xf>
    <xf numFmtId="0" fontId="1" fillId="0" borderId="16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0" fillId="0" borderId="8" xfId="0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20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/>
    <xf numFmtId="20" fontId="0" fillId="0" borderId="5" xfId="0" applyNumberFormat="1" applyBorder="1" applyAlignment="1">
      <alignment horizontal="center"/>
    </xf>
    <xf numFmtId="0" fontId="2" fillId="0" borderId="0" xfId="0" applyFont="1" applyAlignment="1">
      <alignment vertical="center"/>
    </xf>
    <xf numFmtId="20" fontId="0" fillId="0" borderId="7" xfId="0" applyNumberForma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Normální" xfId="0" builtinId="0"/>
  </cellStyles>
  <dxfs count="48">
    <dxf>
      <font>
        <color auto="1"/>
      </font>
      <fill>
        <patternFill>
          <fgColor rgb="FFFF9999"/>
          <bgColor rgb="FFFF9999"/>
        </patternFill>
      </fill>
    </dxf>
    <dxf>
      <fill>
        <patternFill>
          <bgColor rgb="FF99CCFF"/>
        </patternFill>
      </fill>
    </dxf>
    <dxf>
      <font>
        <color auto="1"/>
      </font>
      <fill>
        <patternFill>
          <fgColor rgb="FFFF9999"/>
          <bgColor rgb="FFFF9999"/>
        </patternFill>
      </fill>
    </dxf>
    <dxf>
      <fill>
        <patternFill>
          <bgColor rgb="FF99CC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fgColor rgb="FFFF9999"/>
          <bgColor rgb="FFFF9999"/>
        </patternFill>
      </fill>
    </dxf>
    <dxf>
      <fill>
        <patternFill>
          <bgColor rgb="FF99CCFF"/>
        </patternFill>
      </fill>
    </dxf>
    <dxf>
      <font>
        <color auto="1"/>
      </font>
      <fill>
        <patternFill>
          <fgColor rgb="FFFF9999"/>
          <bgColor rgb="FFFF9999"/>
        </patternFill>
      </fill>
    </dxf>
    <dxf>
      <fill>
        <patternFill>
          <bgColor rgb="FF99CC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fgColor rgb="FFFF9999"/>
          <bgColor rgb="FFFF9999"/>
        </patternFill>
      </fill>
    </dxf>
    <dxf>
      <fill>
        <patternFill>
          <bgColor rgb="FF99CC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fgColor rgb="FFFF9999"/>
          <bgColor rgb="FFFF9999"/>
        </patternFill>
      </fill>
    </dxf>
    <dxf>
      <fill>
        <patternFill>
          <bgColor rgb="FF99CC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fgColor rgb="FFFF9999"/>
          <bgColor rgb="FFFF9999"/>
        </patternFill>
      </fill>
    </dxf>
    <dxf>
      <fill>
        <patternFill>
          <bgColor rgb="FF99CC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fgColor rgb="FFFF9999"/>
          <bgColor rgb="FFFF9999"/>
        </patternFill>
      </fill>
    </dxf>
    <dxf>
      <fill>
        <patternFill>
          <bgColor rgb="FF99CC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D26FF-D515-4961-BA9A-375EF4AD3074}">
  <sheetPr>
    <pageSetUpPr fitToPage="1"/>
  </sheetPr>
  <dimension ref="A1:O23"/>
  <sheetViews>
    <sheetView tabSelected="1" workbookViewId="0">
      <selection activeCell="C30" sqref="C30"/>
    </sheetView>
  </sheetViews>
  <sheetFormatPr defaultRowHeight="15" x14ac:dyDescent="0.25"/>
  <cols>
    <col min="1" max="1" width="7.5703125" customWidth="1"/>
    <col min="2" max="2" width="7.5703125" style="9" customWidth="1"/>
    <col min="3" max="3" width="21.42578125" customWidth="1"/>
    <col min="4" max="4" width="1" customWidth="1"/>
    <col min="5" max="5" width="7.5703125" customWidth="1"/>
    <col min="6" max="6" width="7.5703125" style="9" customWidth="1"/>
    <col min="7" max="7" width="21.42578125" customWidth="1"/>
    <col min="8" max="8" width="3.140625" customWidth="1"/>
    <col min="9" max="9" width="7.5703125" customWidth="1"/>
    <col min="10" max="10" width="7.5703125" style="9" customWidth="1"/>
    <col min="11" max="11" width="21.42578125" customWidth="1"/>
    <col min="12" max="12" width="1" customWidth="1"/>
    <col min="13" max="13" width="7.5703125" customWidth="1"/>
    <col min="14" max="14" width="7.5703125" style="9" customWidth="1"/>
    <col min="15" max="15" width="21.42578125" customWidth="1"/>
  </cols>
  <sheetData>
    <row r="1" spans="1:15" ht="23.25" customHeight="1" thickBot="1" x14ac:dyDescent="0.3">
      <c r="A1" s="28" t="s">
        <v>16</v>
      </c>
      <c r="B1" s="28"/>
      <c r="C1" s="28"/>
      <c r="D1" s="28"/>
      <c r="E1" s="28"/>
      <c r="F1" s="28"/>
      <c r="G1" s="28"/>
      <c r="H1" s="29"/>
      <c r="I1" s="28" t="s">
        <v>17</v>
      </c>
      <c r="J1" s="28"/>
      <c r="K1" s="28"/>
      <c r="L1" s="28"/>
      <c r="M1" s="28"/>
      <c r="N1" s="28"/>
      <c r="O1" s="28"/>
    </row>
    <row r="2" spans="1:15" x14ac:dyDescent="0.25">
      <c r="A2" s="25" t="s">
        <v>11</v>
      </c>
      <c r="B2" s="26"/>
      <c r="C2" s="27"/>
      <c r="D2" s="30"/>
      <c r="E2" s="25" t="s">
        <v>12</v>
      </c>
      <c r="F2" s="26"/>
      <c r="G2" s="27"/>
      <c r="H2" s="30"/>
      <c r="I2" s="25" t="s">
        <v>11</v>
      </c>
      <c r="J2" s="26"/>
      <c r="K2" s="27"/>
      <c r="L2" s="30"/>
      <c r="M2" s="25" t="s">
        <v>12</v>
      </c>
      <c r="N2" s="26"/>
      <c r="O2" s="27"/>
    </row>
    <row r="3" spans="1:15" ht="15.75" thickBot="1" x14ac:dyDescent="0.3">
      <c r="A3" s="13" t="s">
        <v>13</v>
      </c>
      <c r="B3" s="14" t="s">
        <v>0</v>
      </c>
      <c r="C3" s="15" t="s">
        <v>1</v>
      </c>
      <c r="D3" s="31"/>
      <c r="E3" s="13" t="s">
        <v>13</v>
      </c>
      <c r="F3" s="14" t="s">
        <v>0</v>
      </c>
      <c r="G3" s="15" t="s">
        <v>1</v>
      </c>
      <c r="H3" s="31"/>
      <c r="I3" s="13" t="s">
        <v>13</v>
      </c>
      <c r="J3" s="14" t="s">
        <v>0</v>
      </c>
      <c r="K3" s="15" t="s">
        <v>1</v>
      </c>
      <c r="L3" s="31"/>
      <c r="M3" s="13" t="s">
        <v>13</v>
      </c>
      <c r="N3" s="14" t="s">
        <v>0</v>
      </c>
      <c r="O3" s="15" t="s">
        <v>1</v>
      </c>
    </row>
    <row r="4" spans="1:15" x14ac:dyDescent="0.25">
      <c r="A4" s="32">
        <v>0.21875</v>
      </c>
      <c r="B4" s="33">
        <v>604</v>
      </c>
      <c r="C4" s="11" t="s">
        <v>7</v>
      </c>
      <c r="D4" s="34"/>
      <c r="E4" s="32">
        <v>0.22222222222222221</v>
      </c>
      <c r="F4" s="33">
        <v>604</v>
      </c>
      <c r="G4" s="11" t="s">
        <v>7</v>
      </c>
      <c r="H4" s="34"/>
      <c r="I4" s="32">
        <v>0.22777777777777777</v>
      </c>
      <c r="J4" s="33">
        <v>604</v>
      </c>
      <c r="K4" s="11" t="s">
        <v>7</v>
      </c>
      <c r="L4" s="34"/>
      <c r="M4" s="32">
        <v>0.23263888888888887</v>
      </c>
      <c r="N4" s="33">
        <v>604</v>
      </c>
      <c r="O4" s="11" t="s">
        <v>7</v>
      </c>
    </row>
    <row r="5" spans="1:15" x14ac:dyDescent="0.25">
      <c r="A5" s="35">
        <v>0.28819444444444448</v>
      </c>
      <c r="B5" s="4">
        <v>604</v>
      </c>
      <c r="C5" s="5" t="s">
        <v>7</v>
      </c>
      <c r="D5" s="36"/>
      <c r="E5" s="35">
        <v>0.29166666666666669</v>
      </c>
      <c r="F5" s="8">
        <v>604</v>
      </c>
      <c r="G5" s="6" t="s">
        <v>7</v>
      </c>
      <c r="H5" s="34"/>
      <c r="I5" s="35">
        <v>0.29722222222222222</v>
      </c>
      <c r="J5" s="4">
        <v>604</v>
      </c>
      <c r="K5" s="5" t="s">
        <v>7</v>
      </c>
      <c r="L5" s="36"/>
      <c r="M5" s="35">
        <v>0.30277777777777776</v>
      </c>
      <c r="N5" s="8">
        <v>604</v>
      </c>
      <c r="O5" s="6" t="s">
        <v>7</v>
      </c>
    </row>
    <row r="6" spans="1:15" x14ac:dyDescent="0.25">
      <c r="A6" s="35">
        <v>0.38194444444444442</v>
      </c>
      <c r="B6" s="8">
        <v>604</v>
      </c>
      <c r="C6" s="6" t="s">
        <v>8</v>
      </c>
      <c r="D6" s="34"/>
      <c r="E6" s="35">
        <v>0.39861111111111108</v>
      </c>
      <c r="F6" s="8">
        <v>604</v>
      </c>
      <c r="G6" s="6" t="s">
        <v>8</v>
      </c>
      <c r="H6" s="34"/>
      <c r="I6" s="35">
        <v>0.39305555555555555</v>
      </c>
      <c r="J6" s="8">
        <v>604</v>
      </c>
      <c r="K6" s="6" t="s">
        <v>8</v>
      </c>
      <c r="L6" s="34"/>
      <c r="M6" s="35">
        <v>0.41111111111111115</v>
      </c>
      <c r="N6" s="8">
        <v>604</v>
      </c>
      <c r="O6" s="6" t="s">
        <v>8</v>
      </c>
    </row>
    <row r="7" spans="1:15" x14ac:dyDescent="0.25">
      <c r="A7" s="35">
        <v>0.46527777777777773</v>
      </c>
      <c r="B7" s="8">
        <v>604</v>
      </c>
      <c r="C7" s="5" t="s">
        <v>8</v>
      </c>
      <c r="D7" s="36"/>
      <c r="E7" s="35"/>
      <c r="F7" s="8"/>
      <c r="G7" s="6"/>
      <c r="H7" s="34"/>
      <c r="I7" s="35">
        <v>0.47638888888888892</v>
      </c>
      <c r="J7" s="8">
        <v>604</v>
      </c>
      <c r="K7" s="5" t="s">
        <v>8</v>
      </c>
      <c r="L7" s="36"/>
      <c r="M7" s="35"/>
      <c r="N7" s="8"/>
      <c r="O7" s="6"/>
    </row>
    <row r="8" spans="1:15" x14ac:dyDescent="0.25">
      <c r="A8" s="35">
        <v>0.54861111111111105</v>
      </c>
      <c r="B8" s="8">
        <v>604</v>
      </c>
      <c r="C8" s="6" t="s">
        <v>8</v>
      </c>
      <c r="D8" s="34"/>
      <c r="E8" s="35">
        <v>0.54166666666666663</v>
      </c>
      <c r="F8" s="8">
        <v>604</v>
      </c>
      <c r="G8" s="6" t="s">
        <v>8</v>
      </c>
      <c r="H8" s="34"/>
      <c r="I8" s="35">
        <v>0.55972222222222223</v>
      </c>
      <c r="J8" s="8">
        <v>604</v>
      </c>
      <c r="K8" s="6" t="s">
        <v>8</v>
      </c>
      <c r="L8" s="34"/>
      <c r="M8" s="35">
        <v>0.55347222222222225</v>
      </c>
      <c r="N8" s="8">
        <v>604</v>
      </c>
      <c r="O8" s="6" t="s">
        <v>8</v>
      </c>
    </row>
    <row r="9" spans="1:15" x14ac:dyDescent="0.25">
      <c r="A9" s="35">
        <v>0.59027777777777779</v>
      </c>
      <c r="B9" s="8">
        <v>604</v>
      </c>
      <c r="C9" s="6" t="s">
        <v>8</v>
      </c>
      <c r="D9" s="34"/>
      <c r="E9" s="35">
        <v>0.60486111111111118</v>
      </c>
      <c r="F9" s="8">
        <v>604</v>
      </c>
      <c r="G9" s="6" t="s">
        <v>8</v>
      </c>
      <c r="H9" s="34"/>
      <c r="I9" s="35">
        <v>0.60138888888888886</v>
      </c>
      <c r="J9" s="8">
        <v>604</v>
      </c>
      <c r="K9" s="6" t="s">
        <v>8</v>
      </c>
      <c r="L9" s="34"/>
      <c r="M9" s="35">
        <v>0.61736111111111114</v>
      </c>
      <c r="N9" s="8">
        <v>604</v>
      </c>
      <c r="O9" s="6" t="s">
        <v>8</v>
      </c>
    </row>
    <row r="10" spans="1:15" x14ac:dyDescent="0.25">
      <c r="A10" s="35">
        <v>0.63194444444444442</v>
      </c>
      <c r="B10" s="4">
        <v>604</v>
      </c>
      <c r="C10" s="5" t="s">
        <v>8</v>
      </c>
      <c r="D10" s="36"/>
      <c r="E10" s="35"/>
      <c r="F10" s="8"/>
      <c r="G10" s="6"/>
      <c r="H10" s="34"/>
      <c r="I10" s="35">
        <v>0.6430555555555556</v>
      </c>
      <c r="J10" s="4">
        <v>604</v>
      </c>
      <c r="K10" s="5" t="s">
        <v>8</v>
      </c>
      <c r="L10" s="36"/>
      <c r="M10" s="35"/>
      <c r="N10" s="8"/>
      <c r="O10" s="6"/>
    </row>
    <row r="11" spans="1:15" x14ac:dyDescent="0.25">
      <c r="A11" s="35">
        <v>0.67361111111111116</v>
      </c>
      <c r="B11" s="8">
        <v>604</v>
      </c>
      <c r="C11" s="6" t="s">
        <v>8</v>
      </c>
      <c r="D11" s="34"/>
      <c r="E11" s="35">
        <v>0.65972222222222221</v>
      </c>
      <c r="F11" s="8">
        <v>604</v>
      </c>
      <c r="G11" s="6" t="s">
        <v>8</v>
      </c>
      <c r="H11" s="34"/>
      <c r="I11" s="35">
        <v>0.68472222222222223</v>
      </c>
      <c r="J11" s="8">
        <v>604</v>
      </c>
      <c r="K11" s="6" t="s">
        <v>8</v>
      </c>
      <c r="L11" s="34"/>
      <c r="M11" s="35">
        <v>0.67222222222222217</v>
      </c>
      <c r="N11" s="8">
        <v>604</v>
      </c>
      <c r="O11" s="6" t="s">
        <v>7</v>
      </c>
    </row>
    <row r="12" spans="1:15" x14ac:dyDescent="0.25">
      <c r="A12" s="35">
        <v>0.71527777777777779</v>
      </c>
      <c r="B12" s="4">
        <v>604</v>
      </c>
      <c r="C12" s="5" t="s">
        <v>8</v>
      </c>
      <c r="D12" s="36"/>
      <c r="E12" s="35">
        <v>0.72569444444444453</v>
      </c>
      <c r="F12" s="8">
        <v>604</v>
      </c>
      <c r="G12" s="6" t="s">
        <v>8</v>
      </c>
      <c r="H12" s="34"/>
      <c r="I12" s="35">
        <v>0.72638888888888886</v>
      </c>
      <c r="J12" s="4">
        <v>604</v>
      </c>
      <c r="K12" s="5" t="s">
        <v>8</v>
      </c>
      <c r="L12" s="36"/>
      <c r="M12" s="35">
        <v>0.73819444444444438</v>
      </c>
      <c r="N12" s="8">
        <v>604</v>
      </c>
      <c r="O12" s="6" t="s">
        <v>7</v>
      </c>
    </row>
    <row r="13" spans="1:15" ht="15.75" thickBot="1" x14ac:dyDescent="0.3">
      <c r="A13" s="37">
        <v>0.79861111111111116</v>
      </c>
      <c r="B13" s="16">
        <v>604</v>
      </c>
      <c r="C13" s="7" t="s">
        <v>7</v>
      </c>
      <c r="D13" s="34"/>
      <c r="E13" s="37">
        <v>0.79166666666666663</v>
      </c>
      <c r="F13" s="16">
        <v>604</v>
      </c>
      <c r="G13" s="7" t="s">
        <v>8</v>
      </c>
      <c r="H13" s="34"/>
      <c r="I13" s="37">
        <v>0.80763888888888891</v>
      </c>
      <c r="J13" s="16">
        <v>604</v>
      </c>
      <c r="K13" s="7" t="s">
        <v>7</v>
      </c>
      <c r="L13" s="34"/>
      <c r="M13" s="37">
        <v>0.8027777777777777</v>
      </c>
      <c r="N13" s="16">
        <v>604</v>
      </c>
      <c r="O13" s="7" t="s">
        <v>7</v>
      </c>
    </row>
    <row r="14" spans="1:15" ht="4.5" customHeight="1" thickBot="1" x14ac:dyDescent="0.3"/>
    <row r="15" spans="1:15" s="1" customFormat="1" x14ac:dyDescent="0.25">
      <c r="A15" s="38" t="s">
        <v>14</v>
      </c>
      <c r="B15" s="39"/>
      <c r="C15" s="23"/>
      <c r="D15" s="23"/>
      <c r="E15" s="23"/>
      <c r="F15" s="24"/>
      <c r="G15" s="10"/>
      <c r="H15" s="10"/>
      <c r="I15" s="38" t="s">
        <v>14</v>
      </c>
      <c r="J15" s="39"/>
      <c r="K15" s="23"/>
      <c r="L15" s="23"/>
      <c r="M15" s="23"/>
      <c r="N15" s="24"/>
      <c r="O15" s="10"/>
    </row>
    <row r="16" spans="1:15" s="1" customFormat="1" ht="15.75" thickBot="1" x14ac:dyDescent="0.3">
      <c r="A16" s="40" t="s">
        <v>2</v>
      </c>
      <c r="B16" s="41"/>
      <c r="C16" s="42" t="s">
        <v>15</v>
      </c>
      <c r="D16" s="42"/>
      <c r="E16" s="40" t="s">
        <v>3</v>
      </c>
      <c r="F16" s="41"/>
      <c r="G16" s="3"/>
      <c r="H16" s="3"/>
      <c r="I16" s="40" t="s">
        <v>2</v>
      </c>
      <c r="J16" s="41"/>
      <c r="K16" s="42" t="s">
        <v>15</v>
      </c>
      <c r="L16" s="42"/>
      <c r="M16" s="40" t="s">
        <v>3</v>
      </c>
      <c r="N16" s="41"/>
      <c r="O16" s="3"/>
    </row>
    <row r="17" spans="1:15" x14ac:dyDescent="0.25">
      <c r="A17" s="20">
        <v>601</v>
      </c>
      <c r="B17" s="17">
        <f>COUNTIF(B$4:B$13,A17)</f>
        <v>0</v>
      </c>
      <c r="C17" s="43">
        <f>B17-F17</f>
        <v>0</v>
      </c>
      <c r="D17" s="43"/>
      <c r="E17" s="20">
        <v>601</v>
      </c>
      <c r="F17" s="17">
        <f>COUNTIF(F$4:F$13,E17)</f>
        <v>0</v>
      </c>
      <c r="G17" s="2"/>
      <c r="H17" s="2"/>
      <c r="I17" s="20">
        <v>601</v>
      </c>
      <c r="J17" s="17">
        <f>COUNTIF(J$4:J$13,I17)</f>
        <v>0</v>
      </c>
      <c r="K17" s="43">
        <f>$J17-$N17</f>
        <v>0</v>
      </c>
      <c r="L17" s="43"/>
      <c r="M17" s="20">
        <v>601</v>
      </c>
      <c r="N17" s="17">
        <f>COUNTIF(N$4:N$13,M17)</f>
        <v>0</v>
      </c>
      <c r="O17" s="2"/>
    </row>
    <row r="18" spans="1:15" x14ac:dyDescent="0.25">
      <c r="A18" s="21">
        <v>602</v>
      </c>
      <c r="B18" s="18">
        <f>COUNTIF(B$4:B$13,A18)</f>
        <v>0</v>
      </c>
      <c r="C18" s="44">
        <f t="shared" ref="C18:C23" si="0">B18-F18</f>
        <v>0</v>
      </c>
      <c r="D18" s="44"/>
      <c r="E18" s="21">
        <v>602</v>
      </c>
      <c r="F18" s="18">
        <f>COUNTIF(F$4:F$13,E18)</f>
        <v>0</v>
      </c>
      <c r="G18" s="2"/>
      <c r="H18" s="2"/>
      <c r="I18" s="21">
        <v>602</v>
      </c>
      <c r="J18" s="18">
        <f>COUNTIF(J$4:J$13,I18)</f>
        <v>0</v>
      </c>
      <c r="K18" s="44">
        <f t="shared" ref="K18:K23" si="1">$J18-$N18</f>
        <v>0</v>
      </c>
      <c r="L18" s="44"/>
      <c r="M18" s="21">
        <v>602</v>
      </c>
      <c r="N18" s="18">
        <f>COUNTIF(N$4:N$13,M18)</f>
        <v>0</v>
      </c>
      <c r="O18" s="2"/>
    </row>
    <row r="19" spans="1:15" x14ac:dyDescent="0.25">
      <c r="A19" s="21">
        <v>603</v>
      </c>
      <c r="B19" s="18">
        <f>COUNTIF(B$4:B$13,A19)</f>
        <v>0</v>
      </c>
      <c r="C19" s="44">
        <f t="shared" si="0"/>
        <v>0</v>
      </c>
      <c r="D19" s="44"/>
      <c r="E19" s="21">
        <v>603</v>
      </c>
      <c r="F19" s="18">
        <f>COUNTIF(F$4:F$13,E19)</f>
        <v>0</v>
      </c>
      <c r="G19" s="2"/>
      <c r="H19" s="2"/>
      <c r="I19" s="21">
        <v>603</v>
      </c>
      <c r="J19" s="18">
        <f>COUNTIF(J$4:J$13,I19)</f>
        <v>0</v>
      </c>
      <c r="K19" s="44">
        <f t="shared" si="1"/>
        <v>0</v>
      </c>
      <c r="L19" s="44"/>
      <c r="M19" s="21">
        <v>603</v>
      </c>
      <c r="N19" s="18">
        <f>COUNTIF(N$4:N$13,M19)</f>
        <v>0</v>
      </c>
      <c r="O19" s="2"/>
    </row>
    <row r="20" spans="1:15" ht="15.75" thickBot="1" x14ac:dyDescent="0.3">
      <c r="A20" s="22">
        <v>604</v>
      </c>
      <c r="B20" s="19">
        <f>COUNTIF(B$4:B$13,A20)</f>
        <v>10</v>
      </c>
      <c r="C20" s="45">
        <f t="shared" si="0"/>
        <v>2</v>
      </c>
      <c r="D20" s="45"/>
      <c r="E20" s="22">
        <v>604</v>
      </c>
      <c r="F20" s="19">
        <f>COUNTIF(F$4:F$13,E20)</f>
        <v>8</v>
      </c>
      <c r="G20" s="2"/>
      <c r="H20" s="2"/>
      <c r="I20" s="22">
        <v>604</v>
      </c>
      <c r="J20" s="19">
        <f>COUNTIF(J$4:J$13,I20)</f>
        <v>10</v>
      </c>
      <c r="K20" s="45">
        <f t="shared" si="1"/>
        <v>2</v>
      </c>
      <c r="L20" s="45"/>
      <c r="M20" s="22">
        <v>604</v>
      </c>
      <c r="N20" s="19">
        <f>COUNTIF(N$4:N$13,M20)</f>
        <v>8</v>
      </c>
      <c r="O20" s="2"/>
    </row>
    <row r="21" spans="1:15" x14ac:dyDescent="0.25">
      <c r="A21" s="46" t="s">
        <v>5</v>
      </c>
      <c r="B21" s="47">
        <f>SUM(B17:B20)</f>
        <v>10</v>
      </c>
      <c r="C21" s="43">
        <f t="shared" si="0"/>
        <v>2</v>
      </c>
      <c r="D21" s="43"/>
      <c r="E21" s="46" t="s">
        <v>5</v>
      </c>
      <c r="F21" s="47">
        <f>SUM(F17:F20)</f>
        <v>8</v>
      </c>
      <c r="G21" s="2"/>
      <c r="H21" s="2"/>
      <c r="I21" s="46" t="s">
        <v>5</v>
      </c>
      <c r="J21" s="47">
        <f>SUM(J17:J20)</f>
        <v>10</v>
      </c>
      <c r="K21" s="43">
        <f t="shared" si="1"/>
        <v>2</v>
      </c>
      <c r="L21" s="43"/>
      <c r="M21" s="46" t="s">
        <v>5</v>
      </c>
      <c r="N21" s="47">
        <f>SUM(N17:N20)</f>
        <v>8</v>
      </c>
      <c r="O21" s="2"/>
    </row>
    <row r="22" spans="1:15" ht="15.75" thickBot="1" x14ac:dyDescent="0.3">
      <c r="A22" s="48" t="s">
        <v>4</v>
      </c>
      <c r="B22" s="49">
        <f>COUNTA(B$4:B$13)-B21</f>
        <v>0</v>
      </c>
      <c r="C22" s="45">
        <f t="shared" si="0"/>
        <v>0</v>
      </c>
      <c r="D22" s="45"/>
      <c r="E22" s="48" t="s">
        <v>4</v>
      </c>
      <c r="F22" s="49">
        <f>COUNTA(F$4:F$13)-F21</f>
        <v>0</v>
      </c>
      <c r="G22" s="2"/>
      <c r="H22" s="2"/>
      <c r="I22" s="48" t="s">
        <v>4</v>
      </c>
      <c r="J22" s="49">
        <f>COUNTA(J$4:J$13)-J21</f>
        <v>0</v>
      </c>
      <c r="K22" s="45">
        <f t="shared" si="1"/>
        <v>0</v>
      </c>
      <c r="L22" s="45"/>
      <c r="M22" s="48" t="s">
        <v>4</v>
      </c>
      <c r="N22" s="49">
        <f>COUNTA(N$4:N$13)-N21</f>
        <v>0</v>
      </c>
      <c r="O22" s="2"/>
    </row>
    <row r="23" spans="1:15" ht="15.75" thickBot="1" x14ac:dyDescent="0.3">
      <c r="A23" s="50" t="s">
        <v>6</v>
      </c>
      <c r="B23" s="51">
        <f>B21+B22</f>
        <v>10</v>
      </c>
      <c r="C23" s="52">
        <f t="shared" si="0"/>
        <v>2</v>
      </c>
      <c r="D23" s="52"/>
      <c r="E23" s="12" t="s">
        <v>6</v>
      </c>
      <c r="F23" s="51">
        <f>F21+F22</f>
        <v>8</v>
      </c>
      <c r="G23" s="2"/>
      <c r="H23" s="2"/>
      <c r="I23" s="50" t="s">
        <v>6</v>
      </c>
      <c r="J23" s="51">
        <f>J21+J22</f>
        <v>10</v>
      </c>
      <c r="K23" s="52">
        <f t="shared" si="1"/>
        <v>2</v>
      </c>
      <c r="L23" s="52"/>
      <c r="M23" s="12" t="s">
        <v>6</v>
      </c>
      <c r="N23" s="51">
        <f>N21+N22</f>
        <v>8</v>
      </c>
      <c r="O23" s="2"/>
    </row>
  </sheetData>
  <mergeCells count="28">
    <mergeCell ref="C23:D23"/>
    <mergeCell ref="K23:L23"/>
    <mergeCell ref="C20:D20"/>
    <mergeCell ref="K20:L20"/>
    <mergeCell ref="C21:D21"/>
    <mergeCell ref="K21:L21"/>
    <mergeCell ref="C22:D22"/>
    <mergeCell ref="K22:L22"/>
    <mergeCell ref="C17:D17"/>
    <mergeCell ref="K17:L17"/>
    <mergeCell ref="C18:D18"/>
    <mergeCell ref="K18:L18"/>
    <mergeCell ref="C19:D19"/>
    <mergeCell ref="K19:L19"/>
    <mergeCell ref="A15:F15"/>
    <mergeCell ref="I15:N15"/>
    <mergeCell ref="A16:B16"/>
    <mergeCell ref="C16:D16"/>
    <mergeCell ref="E16:F16"/>
    <mergeCell ref="I16:J16"/>
    <mergeCell ref="K16:L16"/>
    <mergeCell ref="M16:N16"/>
    <mergeCell ref="A1:G1"/>
    <mergeCell ref="I1:O1"/>
    <mergeCell ref="A2:C2"/>
    <mergeCell ref="E2:G2"/>
    <mergeCell ref="I2:K2"/>
    <mergeCell ref="M2:O2"/>
  </mergeCells>
  <conditionalFormatting sqref="O17:O23">
    <cfRule type="cellIs" dxfId="47" priority="11" operator="lessThan">
      <formula>0</formula>
    </cfRule>
    <cfRule type="cellIs" dxfId="46" priority="12" operator="greaterThan">
      <formula>0</formula>
    </cfRule>
  </conditionalFormatting>
  <conditionalFormatting sqref="J4:J13 N4:N13">
    <cfRule type="cellIs" dxfId="45" priority="9" operator="greaterThan">
      <formula>604</formula>
    </cfRule>
    <cfRule type="cellIs" dxfId="44" priority="10" operator="between">
      <formula>601</formula>
      <formula>604</formula>
    </cfRule>
  </conditionalFormatting>
  <conditionalFormatting sqref="K17:K23">
    <cfRule type="cellIs" dxfId="43" priority="7" operator="lessThan">
      <formula>0</formula>
    </cfRule>
    <cfRule type="cellIs" dxfId="42" priority="8" operator="greaterThan">
      <formula>0</formula>
    </cfRule>
  </conditionalFormatting>
  <conditionalFormatting sqref="C17:C23">
    <cfRule type="cellIs" dxfId="41" priority="1" operator="lessThan">
      <formula>0</formula>
    </cfRule>
    <cfRule type="cellIs" dxfId="40" priority="2" operator="greaterThan">
      <formula>0</formula>
    </cfRule>
  </conditionalFormatting>
  <conditionalFormatting sqref="G17:H23">
    <cfRule type="cellIs" dxfId="39" priority="5" operator="lessThan">
      <formula>0</formula>
    </cfRule>
    <cfRule type="cellIs" dxfId="38" priority="6" operator="greaterThan">
      <formula>0</formula>
    </cfRule>
  </conditionalFormatting>
  <conditionalFormatting sqref="B4:B13 F4:F13">
    <cfRule type="cellIs" dxfId="37" priority="3" operator="greaterThan">
      <formula>604</formula>
    </cfRule>
    <cfRule type="cellIs" dxfId="36" priority="4" operator="between">
      <formula>601</formula>
      <formula>604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06748-0871-4ACC-8D97-FC0E2C433760}">
  <sheetPr>
    <pageSetUpPr fitToPage="1"/>
  </sheetPr>
  <dimension ref="A1:O19"/>
  <sheetViews>
    <sheetView workbookViewId="0">
      <selection activeCell="G25" sqref="G25"/>
    </sheetView>
  </sheetViews>
  <sheetFormatPr defaultRowHeight="15" x14ac:dyDescent="0.25"/>
  <cols>
    <col min="1" max="1" width="7.5703125" customWidth="1"/>
    <col min="2" max="2" width="7.5703125" style="9" customWidth="1"/>
    <col min="3" max="3" width="21.42578125" customWidth="1"/>
    <col min="4" max="4" width="1" customWidth="1"/>
    <col min="5" max="5" width="7.5703125" customWidth="1"/>
    <col min="6" max="6" width="7.5703125" style="9" customWidth="1"/>
    <col min="7" max="7" width="21.42578125" customWidth="1"/>
    <col min="8" max="8" width="3.140625" customWidth="1"/>
    <col min="9" max="9" width="7.5703125" customWidth="1"/>
    <col min="10" max="10" width="7.5703125" style="9" customWidth="1"/>
    <col min="11" max="11" width="21.42578125" customWidth="1"/>
    <col min="12" max="12" width="1" customWidth="1"/>
    <col min="13" max="13" width="7.5703125" customWidth="1"/>
    <col min="14" max="14" width="7.5703125" style="9" customWidth="1"/>
    <col min="15" max="15" width="21.42578125" customWidth="1"/>
  </cols>
  <sheetData>
    <row r="1" spans="1:15" ht="23.25" customHeight="1" thickBot="1" x14ac:dyDescent="0.3">
      <c r="A1" s="28" t="s">
        <v>16</v>
      </c>
      <c r="B1" s="28"/>
      <c r="C1" s="28"/>
      <c r="D1" s="28"/>
      <c r="E1" s="28"/>
      <c r="F1" s="28"/>
      <c r="G1" s="28"/>
      <c r="H1" s="29"/>
      <c r="I1" s="28" t="s">
        <v>17</v>
      </c>
      <c r="J1" s="28"/>
      <c r="K1" s="28"/>
      <c r="L1" s="28"/>
      <c r="M1" s="28"/>
      <c r="N1" s="28"/>
      <c r="O1" s="28"/>
    </row>
    <row r="2" spans="1:15" x14ac:dyDescent="0.25">
      <c r="A2" s="25" t="s">
        <v>11</v>
      </c>
      <c r="B2" s="26"/>
      <c r="C2" s="27"/>
      <c r="D2" s="30"/>
      <c r="E2" s="25" t="s">
        <v>12</v>
      </c>
      <c r="F2" s="26"/>
      <c r="G2" s="27"/>
      <c r="H2" s="30"/>
      <c r="I2" s="25" t="s">
        <v>11</v>
      </c>
      <c r="J2" s="26"/>
      <c r="K2" s="27"/>
      <c r="L2" s="30"/>
      <c r="M2" s="25" t="s">
        <v>12</v>
      </c>
      <c r="N2" s="26"/>
      <c r="O2" s="27"/>
    </row>
    <row r="3" spans="1:15" ht="15.75" thickBot="1" x14ac:dyDescent="0.3">
      <c r="A3" s="13" t="s">
        <v>13</v>
      </c>
      <c r="B3" s="14" t="s">
        <v>0</v>
      </c>
      <c r="C3" s="15" t="s">
        <v>1</v>
      </c>
      <c r="D3" s="31"/>
      <c r="E3" s="13" t="s">
        <v>13</v>
      </c>
      <c r="F3" s="14" t="s">
        <v>0</v>
      </c>
      <c r="G3" s="15" t="s">
        <v>1</v>
      </c>
      <c r="H3" s="31"/>
      <c r="I3" s="13" t="s">
        <v>13</v>
      </c>
      <c r="J3" s="14" t="s">
        <v>0</v>
      </c>
      <c r="K3" s="15" t="s">
        <v>1</v>
      </c>
      <c r="L3" s="31"/>
      <c r="M3" s="13" t="s">
        <v>13</v>
      </c>
      <c r="N3" s="14" t="s">
        <v>0</v>
      </c>
      <c r="O3" s="15" t="s">
        <v>1</v>
      </c>
    </row>
    <row r="4" spans="1:15" x14ac:dyDescent="0.25">
      <c r="A4" s="32">
        <v>0.37916666666666665</v>
      </c>
      <c r="B4" s="33">
        <v>604</v>
      </c>
      <c r="C4" s="11" t="s">
        <v>9</v>
      </c>
      <c r="D4" s="34"/>
      <c r="E4" s="32">
        <v>0.36458333333333331</v>
      </c>
      <c r="F4" s="33">
        <v>604</v>
      </c>
      <c r="G4" s="11" t="s">
        <v>8</v>
      </c>
      <c r="H4" s="34"/>
      <c r="I4" s="32">
        <v>0.38958333333333334</v>
      </c>
      <c r="J4" s="33">
        <v>604</v>
      </c>
      <c r="K4" s="11" t="s">
        <v>8</v>
      </c>
      <c r="L4" s="34"/>
      <c r="M4" s="32">
        <v>0.375</v>
      </c>
      <c r="N4" s="33">
        <v>604</v>
      </c>
      <c r="O4" s="11" t="s">
        <v>8</v>
      </c>
    </row>
    <row r="5" spans="1:15" x14ac:dyDescent="0.25">
      <c r="A5" s="35">
        <v>0.46527777777777773</v>
      </c>
      <c r="B5" s="4">
        <v>604</v>
      </c>
      <c r="C5" s="5" t="s">
        <v>10</v>
      </c>
      <c r="D5" s="36"/>
      <c r="E5" s="35">
        <v>0.4513888888888889</v>
      </c>
      <c r="F5" s="8">
        <v>604</v>
      </c>
      <c r="G5" s="6" t="s">
        <v>8</v>
      </c>
      <c r="H5" s="34"/>
      <c r="I5" s="35">
        <v>0.47638888888888892</v>
      </c>
      <c r="J5" s="4">
        <v>604</v>
      </c>
      <c r="K5" s="5" t="s">
        <v>8</v>
      </c>
      <c r="L5" s="36"/>
      <c r="M5" s="35">
        <v>0.46180555555555558</v>
      </c>
      <c r="N5" s="8">
        <v>604</v>
      </c>
      <c r="O5" s="6" t="s">
        <v>8</v>
      </c>
    </row>
    <row r="6" spans="1:15" x14ac:dyDescent="0.25">
      <c r="A6" s="35">
        <v>0.54583333333333328</v>
      </c>
      <c r="B6" s="8">
        <v>604</v>
      </c>
      <c r="C6" s="6" t="s">
        <v>9</v>
      </c>
      <c r="D6" s="34"/>
      <c r="E6" s="35">
        <v>0.53819444444444442</v>
      </c>
      <c r="F6" s="8">
        <v>604</v>
      </c>
      <c r="G6" s="6" t="s">
        <v>8</v>
      </c>
      <c r="H6" s="34"/>
      <c r="I6" s="35">
        <v>0.55625000000000002</v>
      </c>
      <c r="J6" s="8">
        <v>604</v>
      </c>
      <c r="K6" s="6" t="s">
        <v>8</v>
      </c>
      <c r="L6" s="34"/>
      <c r="M6" s="35">
        <v>0.54861111111111105</v>
      </c>
      <c r="N6" s="8">
        <v>604</v>
      </c>
      <c r="O6" s="6" t="s">
        <v>8</v>
      </c>
    </row>
    <row r="7" spans="1:15" x14ac:dyDescent="0.25">
      <c r="A7" s="35">
        <v>0.63611111111111118</v>
      </c>
      <c r="B7" s="8">
        <v>604</v>
      </c>
      <c r="C7" s="5" t="s">
        <v>9</v>
      </c>
      <c r="D7" s="36"/>
      <c r="E7" s="35">
        <v>0.64236111111111105</v>
      </c>
      <c r="F7" s="8">
        <v>604</v>
      </c>
      <c r="G7" s="6" t="s">
        <v>8</v>
      </c>
      <c r="H7" s="34"/>
      <c r="I7" s="35">
        <v>0.64652777777777781</v>
      </c>
      <c r="J7" s="8">
        <v>604</v>
      </c>
      <c r="K7" s="5" t="s">
        <v>8</v>
      </c>
      <c r="L7" s="36"/>
      <c r="M7" s="35">
        <v>0.65277777777777779</v>
      </c>
      <c r="N7" s="8">
        <v>604</v>
      </c>
      <c r="O7" s="6" t="s">
        <v>8</v>
      </c>
    </row>
    <row r="8" spans="1:15" x14ac:dyDescent="0.25">
      <c r="A8" s="35">
        <v>0.71527777777777779</v>
      </c>
      <c r="B8" s="8">
        <v>604</v>
      </c>
      <c r="C8" s="6" t="s">
        <v>10</v>
      </c>
      <c r="D8" s="34"/>
      <c r="E8" s="35"/>
      <c r="F8" s="8"/>
      <c r="G8" s="6"/>
      <c r="H8" s="34"/>
      <c r="I8" s="35">
        <v>0.72638888888888886</v>
      </c>
      <c r="J8" s="8">
        <v>604</v>
      </c>
      <c r="K8" s="6" t="s">
        <v>8</v>
      </c>
      <c r="L8" s="34"/>
      <c r="M8" s="35"/>
      <c r="N8" s="8"/>
      <c r="O8" s="6"/>
    </row>
    <row r="9" spans="1:15" ht="15.75" thickBot="1" x14ac:dyDescent="0.3">
      <c r="A9" s="37"/>
      <c r="B9" s="16"/>
      <c r="C9" s="7"/>
      <c r="D9" s="34"/>
      <c r="E9" s="37">
        <v>0.77777777777777779</v>
      </c>
      <c r="F9" s="16">
        <v>604</v>
      </c>
      <c r="G9" s="7" t="s">
        <v>8</v>
      </c>
      <c r="H9" s="34"/>
      <c r="I9" s="37"/>
      <c r="J9" s="16"/>
      <c r="K9" s="7"/>
      <c r="L9" s="34"/>
      <c r="M9" s="37">
        <v>0.78819444444444453</v>
      </c>
      <c r="N9" s="16">
        <v>604</v>
      </c>
      <c r="O9" s="7" t="s">
        <v>8</v>
      </c>
    </row>
    <row r="10" spans="1:15" ht="4.5" customHeight="1" thickBot="1" x14ac:dyDescent="0.3"/>
    <row r="11" spans="1:15" s="1" customFormat="1" x14ac:dyDescent="0.25">
      <c r="A11" s="38" t="s">
        <v>14</v>
      </c>
      <c r="B11" s="39"/>
      <c r="C11" s="23"/>
      <c r="D11" s="23"/>
      <c r="E11" s="23"/>
      <c r="F11" s="24"/>
      <c r="G11" s="10"/>
      <c r="H11" s="10"/>
      <c r="I11" s="38" t="s">
        <v>14</v>
      </c>
      <c r="J11" s="39"/>
      <c r="K11" s="23"/>
      <c r="L11" s="23"/>
      <c r="M11" s="23"/>
      <c r="N11" s="24"/>
      <c r="O11" s="10"/>
    </row>
    <row r="12" spans="1:15" s="1" customFormat="1" ht="15.75" thickBot="1" x14ac:dyDescent="0.3">
      <c r="A12" s="40" t="s">
        <v>2</v>
      </c>
      <c r="B12" s="41"/>
      <c r="C12" s="42" t="s">
        <v>15</v>
      </c>
      <c r="D12" s="42"/>
      <c r="E12" s="40" t="s">
        <v>3</v>
      </c>
      <c r="F12" s="41"/>
      <c r="G12" s="3"/>
      <c r="H12" s="3"/>
      <c r="I12" s="40" t="s">
        <v>2</v>
      </c>
      <c r="J12" s="41"/>
      <c r="K12" s="42" t="s">
        <v>15</v>
      </c>
      <c r="L12" s="42"/>
      <c r="M12" s="40" t="s">
        <v>3</v>
      </c>
      <c r="N12" s="41"/>
      <c r="O12" s="3"/>
    </row>
    <row r="13" spans="1:15" x14ac:dyDescent="0.25">
      <c r="A13" s="20">
        <v>601</v>
      </c>
      <c r="B13" s="17">
        <f>COUNTIF(B$4:B$9,A13)</f>
        <v>0</v>
      </c>
      <c r="C13" s="43">
        <f>B13-F13</f>
        <v>0</v>
      </c>
      <c r="D13" s="43"/>
      <c r="E13" s="20">
        <v>601</v>
      </c>
      <c r="F13" s="17">
        <f>COUNTIF(F$4:F$9,E13)</f>
        <v>0</v>
      </c>
      <c r="G13" s="2"/>
      <c r="H13" s="2"/>
      <c r="I13" s="20">
        <v>601</v>
      </c>
      <c r="J13" s="17">
        <f>COUNTIF(J$4:J$9,I13)</f>
        <v>0</v>
      </c>
      <c r="K13" s="43">
        <f>$J13-$N13</f>
        <v>0</v>
      </c>
      <c r="L13" s="43"/>
      <c r="M13" s="20">
        <v>601</v>
      </c>
      <c r="N13" s="17">
        <f>COUNTIF(N$4:N$9,M13)</f>
        <v>0</v>
      </c>
      <c r="O13" s="2"/>
    </row>
    <row r="14" spans="1:15" x14ac:dyDescent="0.25">
      <c r="A14" s="21">
        <v>602</v>
      </c>
      <c r="B14" s="18">
        <f>COUNTIF(B$4:B$9,A14)</f>
        <v>0</v>
      </c>
      <c r="C14" s="44">
        <f t="shared" ref="C14:C19" si="0">B14-F14</f>
        <v>0</v>
      </c>
      <c r="D14" s="44"/>
      <c r="E14" s="21">
        <v>602</v>
      </c>
      <c r="F14" s="18">
        <f>COUNTIF(F$4:F$9,E14)</f>
        <v>0</v>
      </c>
      <c r="G14" s="2"/>
      <c r="H14" s="2"/>
      <c r="I14" s="21">
        <v>602</v>
      </c>
      <c r="J14" s="18">
        <f>COUNTIF(J$4:J$9,I14)</f>
        <v>0</v>
      </c>
      <c r="K14" s="44">
        <f t="shared" ref="K14:K19" si="1">$J14-$N14</f>
        <v>0</v>
      </c>
      <c r="L14" s="44"/>
      <c r="M14" s="21">
        <v>602</v>
      </c>
      <c r="N14" s="18">
        <f>COUNTIF(N$4:N$9,M14)</f>
        <v>0</v>
      </c>
      <c r="O14" s="2"/>
    </row>
    <row r="15" spans="1:15" x14ac:dyDescent="0.25">
      <c r="A15" s="21">
        <v>603</v>
      </c>
      <c r="B15" s="18">
        <f>COUNTIF(B$4:B$9,A15)</f>
        <v>0</v>
      </c>
      <c r="C15" s="44">
        <f t="shared" si="0"/>
        <v>0</v>
      </c>
      <c r="D15" s="44"/>
      <c r="E15" s="21">
        <v>603</v>
      </c>
      <c r="F15" s="18">
        <f>COUNTIF(F$4:F$9,E15)</f>
        <v>0</v>
      </c>
      <c r="G15" s="2"/>
      <c r="H15" s="2"/>
      <c r="I15" s="21">
        <v>603</v>
      </c>
      <c r="J15" s="18">
        <f>COUNTIF(J$4:J$9,I15)</f>
        <v>0</v>
      </c>
      <c r="K15" s="44">
        <f t="shared" si="1"/>
        <v>0</v>
      </c>
      <c r="L15" s="44"/>
      <c r="M15" s="21">
        <v>603</v>
      </c>
      <c r="N15" s="18">
        <f>COUNTIF(N$4:N$9,M15)</f>
        <v>0</v>
      </c>
      <c r="O15" s="2"/>
    </row>
    <row r="16" spans="1:15" ht="15.75" thickBot="1" x14ac:dyDescent="0.3">
      <c r="A16" s="22">
        <v>604</v>
      </c>
      <c r="B16" s="19">
        <f>COUNTIF(B$4:B$9,A16)</f>
        <v>5</v>
      </c>
      <c r="C16" s="45">
        <f t="shared" si="0"/>
        <v>0</v>
      </c>
      <c r="D16" s="45"/>
      <c r="E16" s="22">
        <v>604</v>
      </c>
      <c r="F16" s="19">
        <f>COUNTIF(F$4:F$9,E16)</f>
        <v>5</v>
      </c>
      <c r="G16" s="2"/>
      <c r="H16" s="2"/>
      <c r="I16" s="22">
        <v>604</v>
      </c>
      <c r="J16" s="19">
        <f>COUNTIF(J$4:J$9,I16)</f>
        <v>5</v>
      </c>
      <c r="K16" s="45">
        <f t="shared" si="1"/>
        <v>0</v>
      </c>
      <c r="L16" s="45"/>
      <c r="M16" s="22">
        <v>604</v>
      </c>
      <c r="N16" s="19">
        <f>COUNTIF(N$4:N$9,M16)</f>
        <v>5</v>
      </c>
      <c r="O16" s="2"/>
    </row>
    <row r="17" spans="1:15" x14ac:dyDescent="0.25">
      <c r="A17" s="46" t="s">
        <v>5</v>
      </c>
      <c r="B17" s="47">
        <f>SUM(B13:B16)</f>
        <v>5</v>
      </c>
      <c r="C17" s="43">
        <f t="shared" si="0"/>
        <v>0</v>
      </c>
      <c r="D17" s="43"/>
      <c r="E17" s="46" t="s">
        <v>5</v>
      </c>
      <c r="F17" s="47">
        <f>SUM(F13:F16)</f>
        <v>5</v>
      </c>
      <c r="G17" s="2"/>
      <c r="H17" s="2"/>
      <c r="I17" s="46" t="s">
        <v>5</v>
      </c>
      <c r="J17" s="47">
        <f>SUM(J13:J16)</f>
        <v>5</v>
      </c>
      <c r="K17" s="43">
        <f t="shared" si="1"/>
        <v>0</v>
      </c>
      <c r="L17" s="43"/>
      <c r="M17" s="46" t="s">
        <v>5</v>
      </c>
      <c r="N17" s="47">
        <f>SUM(N13:N16)</f>
        <v>5</v>
      </c>
      <c r="O17" s="2"/>
    </row>
    <row r="18" spans="1:15" ht="15.75" thickBot="1" x14ac:dyDescent="0.3">
      <c r="A18" s="48" t="s">
        <v>4</v>
      </c>
      <c r="B18" s="49">
        <f>COUNTA(B$4:B$9)-B17</f>
        <v>0</v>
      </c>
      <c r="C18" s="45">
        <f t="shared" si="0"/>
        <v>0</v>
      </c>
      <c r="D18" s="45"/>
      <c r="E18" s="48" t="s">
        <v>4</v>
      </c>
      <c r="F18" s="49">
        <f>COUNTA(F$4:F$9)-F17</f>
        <v>0</v>
      </c>
      <c r="G18" s="2"/>
      <c r="H18" s="2"/>
      <c r="I18" s="48" t="s">
        <v>4</v>
      </c>
      <c r="J18" s="49">
        <f>COUNTA(J$4:J$9)-J17</f>
        <v>0</v>
      </c>
      <c r="K18" s="45">
        <f t="shared" si="1"/>
        <v>0</v>
      </c>
      <c r="L18" s="45"/>
      <c r="M18" s="48" t="s">
        <v>4</v>
      </c>
      <c r="N18" s="49">
        <f>COUNTA(N$4:N$9)-N17</f>
        <v>0</v>
      </c>
      <c r="O18" s="2"/>
    </row>
    <row r="19" spans="1:15" ht="15.75" thickBot="1" x14ac:dyDescent="0.3">
      <c r="A19" s="50" t="s">
        <v>6</v>
      </c>
      <c r="B19" s="51">
        <f>B17+B18</f>
        <v>5</v>
      </c>
      <c r="C19" s="52">
        <f t="shared" si="0"/>
        <v>0</v>
      </c>
      <c r="D19" s="52"/>
      <c r="E19" s="12" t="s">
        <v>6</v>
      </c>
      <c r="F19" s="51">
        <f>F17+F18</f>
        <v>5</v>
      </c>
      <c r="G19" s="2"/>
      <c r="H19" s="2"/>
      <c r="I19" s="50" t="s">
        <v>6</v>
      </c>
      <c r="J19" s="51">
        <f>J17+J18</f>
        <v>5</v>
      </c>
      <c r="K19" s="52">
        <f t="shared" si="1"/>
        <v>0</v>
      </c>
      <c r="L19" s="52"/>
      <c r="M19" s="12" t="s">
        <v>6</v>
      </c>
      <c r="N19" s="51">
        <f>N17+N18</f>
        <v>5</v>
      </c>
      <c r="O19" s="2"/>
    </row>
  </sheetData>
  <mergeCells count="28">
    <mergeCell ref="C19:D19"/>
    <mergeCell ref="K19:L19"/>
    <mergeCell ref="C16:D16"/>
    <mergeCell ref="K16:L16"/>
    <mergeCell ref="C17:D17"/>
    <mergeCell ref="K17:L17"/>
    <mergeCell ref="C18:D18"/>
    <mergeCell ref="K18:L18"/>
    <mergeCell ref="C13:D13"/>
    <mergeCell ref="K13:L13"/>
    <mergeCell ref="C14:D14"/>
    <mergeCell ref="K14:L14"/>
    <mergeCell ref="C15:D15"/>
    <mergeCell ref="K15:L15"/>
    <mergeCell ref="A11:F11"/>
    <mergeCell ref="I11:N11"/>
    <mergeCell ref="A12:B12"/>
    <mergeCell ref="C12:D12"/>
    <mergeCell ref="E12:F12"/>
    <mergeCell ref="I12:J12"/>
    <mergeCell ref="K12:L12"/>
    <mergeCell ref="M12:N12"/>
    <mergeCell ref="A1:G1"/>
    <mergeCell ref="I1:O1"/>
    <mergeCell ref="A2:C2"/>
    <mergeCell ref="E2:G2"/>
    <mergeCell ref="I2:K2"/>
    <mergeCell ref="M2:O2"/>
  </mergeCells>
  <conditionalFormatting sqref="O13:O19">
    <cfRule type="cellIs" dxfId="35" priority="11" operator="lessThan">
      <formula>0</formula>
    </cfRule>
    <cfRule type="cellIs" dxfId="34" priority="12" operator="greaterThan">
      <formula>0</formula>
    </cfRule>
  </conditionalFormatting>
  <conditionalFormatting sqref="J4:J9 N4:N9">
    <cfRule type="cellIs" dxfId="33" priority="9" operator="greaterThan">
      <formula>604</formula>
    </cfRule>
    <cfRule type="cellIs" dxfId="32" priority="10" operator="between">
      <formula>601</formula>
      <formula>604</formula>
    </cfRule>
  </conditionalFormatting>
  <conditionalFormatting sqref="K13:K19">
    <cfRule type="cellIs" dxfId="31" priority="7" operator="lessThan">
      <formula>0</formula>
    </cfRule>
    <cfRule type="cellIs" dxfId="30" priority="8" operator="greaterThan">
      <formula>0</formula>
    </cfRule>
  </conditionalFormatting>
  <conditionalFormatting sqref="C13:C19">
    <cfRule type="cellIs" dxfId="29" priority="1" operator="lessThan">
      <formula>0</formula>
    </cfRule>
    <cfRule type="cellIs" dxfId="28" priority="2" operator="greaterThan">
      <formula>0</formula>
    </cfRule>
  </conditionalFormatting>
  <conditionalFormatting sqref="G13:H19">
    <cfRule type="cellIs" dxfId="27" priority="5" operator="lessThan">
      <formula>0</formula>
    </cfRule>
    <cfRule type="cellIs" dxfId="26" priority="6" operator="greaterThan">
      <formula>0</formula>
    </cfRule>
  </conditionalFormatting>
  <conditionalFormatting sqref="B4:B9 F4:F9">
    <cfRule type="cellIs" dxfId="25" priority="3" operator="greaterThan">
      <formula>604</formula>
    </cfRule>
    <cfRule type="cellIs" dxfId="24" priority="4" operator="between">
      <formula>601</formula>
      <formula>604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Všední dny</vt:lpstr>
      <vt:lpstr>Víkendy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Syrovátka</dc:creator>
  <cp:lastModifiedBy>Ondřej Syrovátka</cp:lastModifiedBy>
  <cp:lastPrinted>2021-12-08T21:38:11Z</cp:lastPrinted>
  <dcterms:created xsi:type="dcterms:W3CDTF">2021-11-07T14:36:20Z</dcterms:created>
  <dcterms:modified xsi:type="dcterms:W3CDTF">2021-12-08T21:38:39Z</dcterms:modified>
</cp:coreProperties>
</file>